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0" windowWidth="19320" windowHeight="3825" tabRatio="898"/>
  </bookViews>
  <sheets>
    <sheet name="Cuadro 2 PA" sheetId="13" r:id="rId1"/>
  </sheets>
  <definedNames>
    <definedName name="\d" localSheetId="0">#REF!</definedName>
    <definedName name="\d">#REF!</definedName>
    <definedName name="\n" localSheetId="0">#REF!</definedName>
    <definedName name="\n">#REF!</definedName>
    <definedName name="_518" localSheetId="0">#REF!</definedName>
    <definedName name="_518">#REF!</definedName>
    <definedName name="_617" localSheetId="0">#REF!</definedName>
    <definedName name="_617">#REF!</definedName>
    <definedName name="_675" localSheetId="0">#REF!</definedName>
    <definedName name="_675">#REF!</definedName>
    <definedName name="_681" localSheetId="0">#REF!</definedName>
    <definedName name="_681">#REF!</definedName>
    <definedName name="APU" localSheetId="0">#REF!</definedName>
    <definedName name="APU">#REF!</definedName>
    <definedName name="_xlnm.Print_Area" localSheetId="0">'Cuadro 2 PA'!$A$1:$P$65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NAMES" localSheetId="0">#REF!</definedName>
    <definedName name="NAMES">#REF!</definedName>
    <definedName name="PORT" localSheetId="0">#REF!</definedName>
    <definedName name="PORT">#REF!</definedName>
    <definedName name="Print_Area_MI" localSheetId="0">#REF!</definedName>
    <definedName name="Print_Area_MI">#REF!</definedName>
    <definedName name="SP" localSheetId="0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59" i="13" l="1"/>
  <c r="H59" i="13"/>
  <c r="C59" i="13"/>
  <c r="M58" i="13"/>
  <c r="H58" i="13"/>
  <c r="C58" i="13"/>
  <c r="M57" i="13"/>
  <c r="H57" i="13"/>
  <c r="H56" i="13" s="1"/>
  <c r="C57" i="13"/>
  <c r="O56" i="13"/>
  <c r="N56" i="13"/>
  <c r="M56" i="13"/>
  <c r="L56" i="13"/>
  <c r="K56" i="13"/>
  <c r="J56" i="13"/>
  <c r="I56" i="13"/>
  <c r="G56" i="13"/>
  <c r="F56" i="13"/>
  <c r="E56" i="13"/>
  <c r="D56" i="13"/>
  <c r="M52" i="13"/>
  <c r="H52" i="13"/>
  <c r="C52" i="13"/>
  <c r="M51" i="13"/>
  <c r="M48" i="13" s="1"/>
  <c r="H51" i="13"/>
  <c r="C51" i="13"/>
  <c r="M50" i="13"/>
  <c r="H50" i="13"/>
  <c r="C50" i="13"/>
  <c r="M49" i="13"/>
  <c r="H49" i="13"/>
  <c r="C49" i="13"/>
  <c r="O48" i="13"/>
  <c r="N48" i="13"/>
  <c r="L48" i="13"/>
  <c r="K48" i="13"/>
  <c r="J48" i="13"/>
  <c r="I48" i="13"/>
  <c r="G48" i="13"/>
  <c r="F48" i="13"/>
  <c r="E48" i="13"/>
  <c r="D48" i="13"/>
  <c r="M47" i="13"/>
  <c r="H47" i="13"/>
  <c r="C47" i="13"/>
  <c r="M46" i="13"/>
  <c r="H46" i="13"/>
  <c r="C46" i="13"/>
  <c r="M45" i="13"/>
  <c r="H45" i="13"/>
  <c r="C45" i="13"/>
  <c r="M44" i="13"/>
  <c r="H44" i="13"/>
  <c r="C44" i="13"/>
  <c r="O43" i="13"/>
  <c r="N43" i="13"/>
  <c r="L43" i="13"/>
  <c r="K43" i="13"/>
  <c r="J43" i="13"/>
  <c r="I43" i="13"/>
  <c r="G43" i="13"/>
  <c r="F43" i="13"/>
  <c r="E43" i="13"/>
  <c r="D43" i="13"/>
  <c r="M42" i="13"/>
  <c r="H42" i="13"/>
  <c r="C42" i="13"/>
  <c r="M41" i="13"/>
  <c r="H41" i="13"/>
  <c r="C41" i="13"/>
  <c r="O40" i="13"/>
  <c r="N40" i="13"/>
  <c r="M40" i="13"/>
  <c r="L40" i="13"/>
  <c r="K40" i="13"/>
  <c r="J40" i="13"/>
  <c r="I40" i="13"/>
  <c r="G40" i="13"/>
  <c r="F40" i="13"/>
  <c r="E40" i="13"/>
  <c r="D40" i="13"/>
  <c r="M39" i="13"/>
  <c r="H39" i="13"/>
  <c r="C39" i="13"/>
  <c r="M38" i="13"/>
  <c r="H38" i="13"/>
  <c r="C38" i="13"/>
  <c r="O37" i="13"/>
  <c r="N37" i="13"/>
  <c r="M37" i="13"/>
  <c r="L37" i="13"/>
  <c r="K37" i="13"/>
  <c r="J37" i="13"/>
  <c r="I37" i="13"/>
  <c r="G37" i="13"/>
  <c r="F37" i="13"/>
  <c r="E37" i="13"/>
  <c r="D37" i="13"/>
  <c r="M36" i="13"/>
  <c r="H36" i="13"/>
  <c r="C36" i="13"/>
  <c r="M35" i="13"/>
  <c r="H35" i="13"/>
  <c r="C35" i="13"/>
  <c r="O34" i="13"/>
  <c r="N34" i="13"/>
  <c r="L34" i="13"/>
  <c r="K34" i="13"/>
  <c r="J34" i="13"/>
  <c r="I34" i="13"/>
  <c r="G34" i="13"/>
  <c r="F34" i="13"/>
  <c r="E34" i="13"/>
  <c r="D34" i="13"/>
  <c r="D33" i="13" s="1"/>
  <c r="L33" i="13"/>
  <c r="M31" i="13"/>
  <c r="H31" i="13"/>
  <c r="C31" i="13"/>
  <c r="M30" i="13"/>
  <c r="M29" i="13" s="1"/>
  <c r="H30" i="13"/>
  <c r="C30" i="13"/>
  <c r="O29" i="13"/>
  <c r="N29" i="13"/>
  <c r="L29" i="13"/>
  <c r="K29" i="13"/>
  <c r="J29" i="13"/>
  <c r="I29" i="13"/>
  <c r="H29" i="13"/>
  <c r="G29" i="13"/>
  <c r="F29" i="13"/>
  <c r="E29" i="13"/>
  <c r="D29" i="13"/>
  <c r="O27" i="13"/>
  <c r="N27" i="13"/>
  <c r="L27" i="13"/>
  <c r="K27" i="13"/>
  <c r="J27" i="13"/>
  <c r="I27" i="13"/>
  <c r="G27" i="13"/>
  <c r="F27" i="13"/>
  <c r="E27" i="13"/>
  <c r="D27" i="13"/>
  <c r="M26" i="13"/>
  <c r="H26" i="13"/>
  <c r="C26" i="13"/>
  <c r="M25" i="13"/>
  <c r="H25" i="13"/>
  <c r="C25" i="13"/>
  <c r="O23" i="13"/>
  <c r="N23" i="13"/>
  <c r="L23" i="13"/>
  <c r="K23" i="13"/>
  <c r="J23" i="13"/>
  <c r="I23" i="13"/>
  <c r="G23" i="13"/>
  <c r="F23" i="13"/>
  <c r="E23" i="13"/>
  <c r="D23" i="13"/>
  <c r="M22" i="13"/>
  <c r="H22" i="13"/>
  <c r="C22" i="13"/>
  <c r="M21" i="13"/>
  <c r="H21" i="13"/>
  <c r="C21" i="13"/>
  <c r="O19" i="13"/>
  <c r="N19" i="13"/>
  <c r="L19" i="13"/>
  <c r="K19" i="13"/>
  <c r="J19" i="13"/>
  <c r="I19" i="13"/>
  <c r="G19" i="13"/>
  <c r="F19" i="13"/>
  <c r="E19" i="13"/>
  <c r="D19" i="13"/>
  <c r="M18" i="13"/>
  <c r="H18" i="13"/>
  <c r="C18" i="13"/>
  <c r="M17" i="13"/>
  <c r="H17" i="13"/>
  <c r="C17" i="13"/>
  <c r="O16" i="13"/>
  <c r="O20" i="13" s="1"/>
  <c r="O24" i="13" s="1"/>
  <c r="N16" i="13"/>
  <c r="N20" i="13" s="1"/>
  <c r="N24" i="13" s="1"/>
  <c r="L16" i="13"/>
  <c r="L20" i="13" s="1"/>
  <c r="L24" i="13" s="1"/>
  <c r="K16" i="13"/>
  <c r="K20" i="13" s="1"/>
  <c r="K24" i="13" s="1"/>
  <c r="J16" i="13"/>
  <c r="I16" i="13"/>
  <c r="I20" i="13" s="1"/>
  <c r="I24" i="13" s="1"/>
  <c r="G16" i="13"/>
  <c r="G20" i="13" s="1"/>
  <c r="G24" i="13" s="1"/>
  <c r="F16" i="13"/>
  <c r="F20" i="13" s="1"/>
  <c r="F24" i="13" s="1"/>
  <c r="E16" i="13"/>
  <c r="D16" i="13"/>
  <c r="D20" i="13" s="1"/>
  <c r="D24" i="13" s="1"/>
  <c r="M15" i="13"/>
  <c r="H15" i="13"/>
  <c r="C15" i="13"/>
  <c r="M14" i="13"/>
  <c r="M16" i="13" s="1"/>
  <c r="H14" i="13"/>
  <c r="C14" i="13"/>
  <c r="H16" i="13" l="1"/>
  <c r="J33" i="13"/>
  <c r="O33" i="13"/>
  <c r="C34" i="13"/>
  <c r="C56" i="13"/>
  <c r="H37" i="13"/>
  <c r="C40" i="13"/>
  <c r="H48" i="13"/>
  <c r="C16" i="13"/>
  <c r="M19" i="13"/>
  <c r="M20" i="13" s="1"/>
  <c r="M24" i="13" s="1"/>
  <c r="M23" i="13"/>
  <c r="M27" i="13"/>
  <c r="F33" i="13"/>
  <c r="H34" i="13"/>
  <c r="C19" i="13"/>
  <c r="C20" i="13" s="1"/>
  <c r="C24" i="13" s="1"/>
  <c r="C29" i="13"/>
  <c r="K33" i="13"/>
  <c r="H40" i="13"/>
  <c r="H43" i="13"/>
  <c r="H33" i="13" s="1"/>
  <c r="H23" i="13"/>
  <c r="H27" i="13"/>
  <c r="E33" i="13"/>
  <c r="M43" i="13"/>
  <c r="C43" i="13"/>
  <c r="C23" i="13"/>
  <c r="C27" i="13"/>
  <c r="G33" i="13"/>
  <c r="I33" i="13"/>
  <c r="H19" i="13"/>
  <c r="H20" i="13" s="1"/>
  <c r="H24" i="13" s="1"/>
  <c r="E20" i="13"/>
  <c r="E24" i="13" s="1"/>
  <c r="E13" i="13" s="1"/>
  <c r="E32" i="13" s="1"/>
  <c r="E53" i="13" s="1"/>
  <c r="J20" i="13"/>
  <c r="J24" i="13" s="1"/>
  <c r="J28" i="13" s="1"/>
  <c r="N33" i="13"/>
  <c r="M34" i="13"/>
  <c r="C37" i="13"/>
  <c r="C48" i="13"/>
  <c r="F13" i="13"/>
  <c r="F32" i="13" s="1"/>
  <c r="F53" i="13" s="1"/>
  <c r="F28" i="13"/>
  <c r="O13" i="13"/>
  <c r="O32" i="13" s="1"/>
  <c r="O28" i="13"/>
  <c r="G13" i="13"/>
  <c r="G32" i="13" s="1"/>
  <c r="G28" i="13"/>
  <c r="L28" i="13"/>
  <c r="L13" i="13"/>
  <c r="L32" i="13" s="1"/>
  <c r="L53" i="13" s="1"/>
  <c r="K13" i="13"/>
  <c r="K32" i="13" s="1"/>
  <c r="K28" i="13"/>
  <c r="D28" i="13"/>
  <c r="D13" i="13"/>
  <c r="D32" i="13" s="1"/>
  <c r="D53" i="13" s="1"/>
  <c r="I13" i="13"/>
  <c r="I32" i="13" s="1"/>
  <c r="I28" i="13"/>
  <c r="E28" i="13"/>
  <c r="J13" i="13"/>
  <c r="J32" i="13" s="1"/>
  <c r="N13" i="13"/>
  <c r="N32" i="13" s="1"/>
  <c r="N28" i="13"/>
  <c r="C28" i="13" l="1"/>
  <c r="C13" i="13"/>
  <c r="C32" i="13" s="1"/>
  <c r="M28" i="13"/>
  <c r="M13" i="13"/>
  <c r="M32" i="13" s="1"/>
  <c r="J53" i="13"/>
  <c r="O53" i="13"/>
  <c r="C33" i="13"/>
  <c r="H13" i="13"/>
  <c r="H32" i="13" s="1"/>
  <c r="H53" i="13" s="1"/>
  <c r="H28" i="13"/>
  <c r="N53" i="13"/>
  <c r="K53" i="13"/>
  <c r="K54" i="13" s="1"/>
  <c r="K55" i="13" s="1"/>
  <c r="G53" i="13"/>
  <c r="G54" i="13" s="1"/>
  <c r="G55" i="13" s="1"/>
  <c r="I53" i="13"/>
  <c r="M33" i="13"/>
  <c r="E54" i="13"/>
  <c r="E55" i="13" s="1"/>
  <c r="N54" i="13"/>
  <c r="N55" i="13" s="1"/>
  <c r="I54" i="13"/>
  <c r="F54" i="13"/>
  <c r="F55" i="13" s="1"/>
  <c r="D54" i="13"/>
  <c r="D55" i="13" s="1"/>
  <c r="L54" i="13"/>
  <c r="L55" i="13" s="1"/>
  <c r="J54" i="13"/>
  <c r="J55" i="13" s="1"/>
  <c r="O54" i="13"/>
  <c r="O55" i="13" s="1"/>
  <c r="C53" i="13"/>
  <c r="M53" i="13" l="1"/>
  <c r="M54" i="13" s="1"/>
  <c r="M55" i="13" s="1"/>
  <c r="I55" i="13"/>
  <c r="C54" i="13"/>
  <c r="C55" i="13"/>
  <c r="H54" i="13"/>
  <c r="H55" i="13" s="1"/>
</calcChain>
</file>

<file path=xl/sharedStrings.xml><?xml version="1.0" encoding="utf-8"?>
<sst xmlns="http://schemas.openxmlformats.org/spreadsheetml/2006/main" count="89" uniqueCount="71">
  <si>
    <t>(en millones de balboas)</t>
  </si>
  <si>
    <t>Partida</t>
  </si>
  <si>
    <t>Total</t>
  </si>
  <si>
    <t>Presentación analítica</t>
  </si>
  <si>
    <t>(P) Cifras preliminares.</t>
  </si>
  <si>
    <t>Segundo</t>
  </si>
  <si>
    <t>Cuadro 2. PRESENTACIÓN ANALÍTICA DE LA BALANZA DE PAGOS DE PANAMÁ,</t>
  </si>
  <si>
    <t>Cuarto</t>
  </si>
  <si>
    <t>(E) Cifras estimadas.</t>
  </si>
  <si>
    <t>2016 (P)</t>
  </si>
  <si>
    <t>A.   Cuenta corriente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</si>
  <si>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</si>
  <si>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</si>
  <si>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</si>
  <si>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</si>
  <si>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 xml:space="preserve">     11.    Inversión directa</t>
  </si>
  <si>
    <t xml:space="preserve">     12.    Inversión de cartera - activos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</si>
  <si>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</si>
  <si>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</si>
  <si>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</si>
  <si>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</si>
  <si>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</si>
  <si>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</si>
  <si>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</si>
  <si>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</si>
  <si>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18.    Financiamiento excepcional</t>
  </si>
  <si>
    <t>C.   Cuenta financiera  (1)</t>
  </si>
  <si>
    <t>(1) Excluye componentes que han sido clasificados como Grupo E.</t>
  </si>
  <si>
    <t xml:space="preserve">     17.    Uso del crédito y préstamos del Fondo Monetario Internacional</t>
  </si>
  <si>
    <t>Primer</t>
  </si>
  <si>
    <t>Tercer</t>
  </si>
  <si>
    <t>Trimestre</t>
  </si>
  <si>
    <t>Línea</t>
  </si>
  <si>
    <t>núm.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</si>
  <si>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</si>
  <si>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</si>
  <si>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</si>
  <si>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</si>
  <si>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</si>
  <si>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</si>
  <si>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      Balanza de bienes</t>
  </si>
  <si>
    <t xml:space="preserve">             Balanza de servicios</t>
  </si>
  <si>
    <t xml:space="preserve">             Balanza de renta</t>
  </si>
  <si>
    <t xml:space="preserve">             Balanza de transferencias corrientes</t>
  </si>
  <si>
    <t xml:space="preserve">             Balanza de bienes y servicios</t>
  </si>
  <si>
    <t xml:space="preserve">             Balanza de bienes, servicios y renta</t>
  </si>
  <si>
    <t xml:space="preserve">             Balanza de bienes, servicios, renta y transferencias corrientes</t>
  </si>
  <si>
    <t xml:space="preserve">             11.1    En el extranjero</t>
  </si>
  <si>
    <t xml:space="preserve">             11.2    En la economía declarante</t>
  </si>
  <si>
    <t xml:space="preserve">             12.1    Títulos de participación en el capital</t>
  </si>
  <si>
    <t xml:space="preserve">             12.2    Títulos de deuda</t>
  </si>
  <si>
    <t xml:space="preserve">             13.1    Títulos de participación en el capital</t>
  </si>
  <si>
    <t xml:space="preserve">             13.2    Títulos de deuda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</si>
  <si>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</si>
  <si>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</si>
  <si>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</si>
  <si>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</si>
  <si>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</si>
  <si>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</si>
  <si>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</si>
  <si>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</si>
  <si>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>2018 (E)</t>
  </si>
  <si>
    <t>2017 (P)</t>
  </si>
  <si>
    <t>Primer semestre</t>
  </si>
  <si>
    <t>SEGÚN PARTIDA: AÑOS 2016-17 Y PRIMER SEMESTRE 2018</t>
  </si>
  <si>
    <t>0.0 Cuando la cantidad es menor a la mitad de la unidad o fracción decimal adoptada para la expresión del dato.</t>
  </si>
  <si>
    <t xml:space="preserve">       1.   Bienes FOB: exportaciones</t>
  </si>
  <si>
    <t xml:space="preserve">       2.   Bienes FOB: importaciones</t>
  </si>
  <si>
    <t>CONTRALORÍA GENERAL DE LA REPÚBLICA</t>
  </si>
  <si>
    <t>República de Panamá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</si>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</sst>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164" fontId="2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 applyProtection="1"/>
    <xf numFmtId="164" fontId="1" fillId="2" borderId="6" xfId="0" applyNumberFormat="1" applyFont="1" applyFill="1" applyBorder="1" applyAlignment="1" applyProtection="1"/>
    <xf numFmtId="164" fontId="2" fillId="2" borderId="5" xfId="0" applyNumberFormat="1" applyFont="1" applyFill="1" applyBorder="1" applyAlignment="1" applyProtection="1"/>
    <xf numFmtId="164" fontId="2" fillId="2" borderId="2" xfId="0" applyNumberFormat="1" applyFont="1" applyFill="1" applyBorder="1" applyAlignment="1" applyProtection="1">
      <alignment horizontal="right"/>
    </xf>
    <xf numFmtId="0" fontId="1" fillId="3" borderId="3" xfId="0" applyNumberFormat="1" applyFont="1" applyFill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/>
    <xf numFmtId="0" fontId="2" fillId="0" borderId="0" xfId="0" applyFont="1" applyBorder="1" applyAlignment="1"/>
    <xf numFmtId="164" fontId="2" fillId="0" borderId="0" xfId="0" applyNumberFormat="1" applyFont="1" applyFill="1"/>
    <xf numFmtId="164" fontId="1" fillId="0" borderId="0" xfId="0" applyNumberFormat="1" applyFont="1" applyFill="1"/>
    <xf numFmtId="0" fontId="1" fillId="3" borderId="8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>
      <alignment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>
      <alignment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vertical="center" wrapText="1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/>
    <xf numFmtId="0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/>
    <xf numFmtId="164" fontId="2" fillId="0" borderId="4" xfId="0" applyNumberFormat="1" applyFont="1" applyFill="1" applyBorder="1"/>
    <xf numFmtId="0" fontId="2" fillId="0" borderId="4" xfId="0" applyNumberFormat="1" applyFont="1" applyFill="1" applyBorder="1"/>
    <xf numFmtId="0" fontId="2" fillId="0" borderId="9" xfId="0" applyNumberFormat="1" applyFont="1" applyFill="1" applyBorder="1"/>
    <xf numFmtId="0" fontId="1" fillId="2" borderId="2" xfId="0" applyNumberFormat="1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/>
    <xf numFmtId="0" fontId="2" fillId="0" borderId="11" xfId="0" applyNumberFormat="1" applyFont="1" applyFill="1" applyBorder="1"/>
    <xf numFmtId="0" fontId="2" fillId="2" borderId="2" xfId="0" applyNumberFormat="1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/>
    <xf numFmtId="0" fontId="2" fillId="0" borderId="10" xfId="0" applyNumberFormat="1" applyFont="1" applyFill="1" applyBorder="1"/>
    <xf numFmtId="0" fontId="2" fillId="2" borderId="5" xfId="0" applyNumberFormat="1" applyFont="1" applyFill="1" applyBorder="1"/>
    <xf numFmtId="0" fontId="2" fillId="0" borderId="7" xfId="0" applyNumberFormat="1" applyFont="1" applyFill="1" applyBorder="1"/>
    <xf numFmtId="164" fontId="2" fillId="0" borderId="6" xfId="0" applyNumberFormat="1" applyFont="1" applyFill="1" applyBorder="1"/>
    <xf numFmtId="164" fontId="2" fillId="0" borderId="0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164" fontId="2" fillId="4" borderId="0" xfId="0" applyNumberFormat="1" applyFont="1" applyFill="1" applyBorder="1" applyAlignment="1">
      <alignment horizontal="left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165" fontId="1" fillId="3" borderId="15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ColWidth="9.140625" defaultRowHeight="12.75" customHeight="1" x14ac:dyDescent="0.2"/>
  <cols>
    <col min="1" max="1" width="6.7109375" style="14" customWidth="1"/>
    <col min="2" max="2" width="65.7109375" style="44" customWidth="1"/>
    <col min="3" max="7" width="11.42578125" style="14" customWidth="1"/>
    <col min="8" max="8" width="15.7109375" style="14" customWidth="1"/>
    <col min="9" max="15" width="15.28515625" style="14" customWidth="1"/>
    <col min="16" max="16" width="6.7109375" style="14" customWidth="1"/>
    <col min="17" max="16384" width="9.140625" style="14"/>
  </cols>
  <sheetData>
    <row r="1" spans="1:16" ht="12.75" customHeight="1" x14ac:dyDescent="0.2">
      <c r="A1" s="68" t="s">
        <v>69</v>
      </c>
      <c r="B1" s="68"/>
      <c r="C1" s="68"/>
      <c r="D1" s="68"/>
      <c r="E1" s="68"/>
      <c r="F1" s="68"/>
      <c r="G1" s="68"/>
      <c r="H1" s="68" t="s">
        <v>69</v>
      </c>
      <c r="I1" s="68"/>
      <c r="J1" s="68"/>
      <c r="K1" s="68"/>
      <c r="L1" s="68"/>
      <c r="M1" s="68"/>
      <c r="N1" s="68"/>
      <c r="O1" s="68"/>
      <c r="P1" s="68"/>
    </row>
    <row r="2" spans="1:16" ht="15.75" customHeight="1" x14ac:dyDescent="0.2">
      <c r="A2" s="68" t="s">
        <v>68</v>
      </c>
      <c r="B2" s="68"/>
      <c r="C2" s="68"/>
      <c r="D2" s="68"/>
      <c r="E2" s="68"/>
      <c r="F2" s="68"/>
      <c r="G2" s="68"/>
      <c r="H2" s="68" t="s">
        <v>68</v>
      </c>
      <c r="I2" s="68"/>
      <c r="J2" s="68"/>
      <c r="K2" s="68"/>
      <c r="L2" s="68"/>
      <c r="M2" s="68"/>
      <c r="N2" s="68"/>
      <c r="O2" s="68"/>
      <c r="P2" s="68"/>
    </row>
    <row r="3" spans="1:16" ht="12.75" customHeight="1" x14ac:dyDescent="0.2">
      <c r="A3" s="68" t="s">
        <v>70</v>
      </c>
      <c r="B3" s="68"/>
      <c r="C3" s="68"/>
      <c r="D3" s="68"/>
      <c r="E3" s="68"/>
      <c r="F3" s="68"/>
      <c r="G3" s="68"/>
      <c r="H3" s="68" t="s">
        <v>70</v>
      </c>
      <c r="I3" s="68"/>
      <c r="J3" s="68"/>
      <c r="K3" s="68"/>
      <c r="L3" s="68"/>
      <c r="M3" s="68"/>
      <c r="N3" s="68"/>
      <c r="O3" s="68"/>
      <c r="P3" s="68"/>
    </row>
    <row r="4" spans="1:16" s="15" customFormat="1" ht="15.75" customHeight="1" x14ac:dyDescent="0.2">
      <c r="A4" s="69" t="s">
        <v>6</v>
      </c>
      <c r="B4" s="69"/>
      <c r="C4" s="69"/>
      <c r="D4" s="69"/>
      <c r="E4" s="69"/>
      <c r="F4" s="69"/>
      <c r="G4" s="69"/>
      <c r="H4" s="69" t="s">
        <v>6</v>
      </c>
      <c r="I4" s="69"/>
      <c r="J4" s="69"/>
      <c r="K4" s="69"/>
      <c r="L4" s="69"/>
      <c r="M4" s="69"/>
      <c r="N4" s="69"/>
      <c r="O4" s="69"/>
      <c r="P4" s="69"/>
    </row>
    <row r="5" spans="1:16" s="15" customFormat="1" ht="15.75" customHeight="1" x14ac:dyDescent="0.2">
      <c r="A5" s="69" t="s">
        <v>64</v>
      </c>
      <c r="B5" s="69"/>
      <c r="C5" s="69"/>
      <c r="D5" s="69"/>
      <c r="E5" s="69"/>
      <c r="F5" s="69"/>
      <c r="G5" s="69"/>
      <c r="H5" s="69" t="s">
        <v>64</v>
      </c>
      <c r="I5" s="69"/>
      <c r="J5" s="69"/>
      <c r="K5" s="69"/>
      <c r="L5" s="69"/>
      <c r="M5" s="69"/>
      <c r="N5" s="69"/>
      <c r="O5" s="69"/>
      <c r="P5" s="69"/>
    </row>
    <row r="6" spans="1:16" ht="6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customHeight="1" x14ac:dyDescent="0.2">
      <c r="A7" s="16"/>
      <c r="B7" s="17"/>
      <c r="C7" s="51" t="s">
        <v>3</v>
      </c>
      <c r="D7" s="52"/>
      <c r="E7" s="52"/>
      <c r="F7" s="52"/>
      <c r="G7" s="53"/>
      <c r="H7" s="51" t="s">
        <v>3</v>
      </c>
      <c r="I7" s="52"/>
      <c r="J7" s="52"/>
      <c r="K7" s="52"/>
      <c r="L7" s="52"/>
      <c r="M7" s="52"/>
      <c r="N7" s="52"/>
      <c r="O7" s="53"/>
      <c r="P7" s="18"/>
    </row>
    <row r="8" spans="1:16" ht="12.75" customHeight="1" x14ac:dyDescent="0.2">
      <c r="A8" s="19"/>
      <c r="B8" s="20"/>
      <c r="C8" s="54" t="s">
        <v>0</v>
      </c>
      <c r="D8" s="55"/>
      <c r="E8" s="55"/>
      <c r="F8" s="55"/>
      <c r="G8" s="56"/>
      <c r="H8" s="54" t="s">
        <v>0</v>
      </c>
      <c r="I8" s="55"/>
      <c r="J8" s="55"/>
      <c r="K8" s="55"/>
      <c r="L8" s="55"/>
      <c r="M8" s="55"/>
      <c r="N8" s="55"/>
      <c r="O8" s="56"/>
      <c r="P8" s="21"/>
    </row>
    <row r="9" spans="1:16" ht="12.75" customHeight="1" x14ac:dyDescent="0.2">
      <c r="A9" s="22" t="s">
        <v>32</v>
      </c>
      <c r="B9" s="23" t="s">
        <v>1</v>
      </c>
      <c r="C9" s="49" t="s">
        <v>9</v>
      </c>
      <c r="D9" s="57"/>
      <c r="E9" s="57"/>
      <c r="F9" s="57"/>
      <c r="G9" s="50"/>
      <c r="H9" s="49" t="s">
        <v>62</v>
      </c>
      <c r="I9" s="57"/>
      <c r="J9" s="57"/>
      <c r="K9" s="57"/>
      <c r="L9" s="50"/>
      <c r="M9" s="58" t="s">
        <v>61</v>
      </c>
      <c r="N9" s="59"/>
      <c r="O9" s="60"/>
      <c r="P9" s="24" t="s">
        <v>32</v>
      </c>
    </row>
    <row r="10" spans="1:16" ht="12.75" customHeight="1" x14ac:dyDescent="0.2">
      <c r="A10" s="22" t="s">
        <v>33</v>
      </c>
      <c r="B10" s="20"/>
      <c r="C10" s="61" t="s">
        <v>2</v>
      </c>
      <c r="D10" s="63" t="s">
        <v>31</v>
      </c>
      <c r="E10" s="64"/>
      <c r="F10" s="64"/>
      <c r="G10" s="65"/>
      <c r="H10" s="61" t="s">
        <v>2</v>
      </c>
      <c r="I10" s="49" t="s">
        <v>31</v>
      </c>
      <c r="J10" s="57"/>
      <c r="K10" s="57"/>
      <c r="L10" s="50"/>
      <c r="M10" s="66" t="s">
        <v>63</v>
      </c>
      <c r="N10" s="49" t="s">
        <v>31</v>
      </c>
      <c r="O10" s="50"/>
      <c r="P10" s="24" t="s">
        <v>33</v>
      </c>
    </row>
    <row r="11" spans="1:16" ht="12.75" customHeight="1" x14ac:dyDescent="0.2">
      <c r="A11" s="25"/>
      <c r="B11" s="26"/>
      <c r="C11" s="62"/>
      <c r="D11" s="11" t="s">
        <v>29</v>
      </c>
      <c r="E11" s="11" t="s">
        <v>5</v>
      </c>
      <c r="F11" s="11" t="s">
        <v>30</v>
      </c>
      <c r="G11" s="11" t="s">
        <v>7</v>
      </c>
      <c r="H11" s="62"/>
      <c r="I11" s="11" t="s">
        <v>29</v>
      </c>
      <c r="J11" s="11" t="s">
        <v>5</v>
      </c>
      <c r="K11" s="11" t="s">
        <v>30</v>
      </c>
      <c r="L11" s="11" t="s">
        <v>7</v>
      </c>
      <c r="M11" s="67"/>
      <c r="N11" s="11" t="s">
        <v>29</v>
      </c>
      <c r="O11" s="11" t="s">
        <v>5</v>
      </c>
      <c r="P11" s="27"/>
    </row>
    <row r="12" spans="1:16" ht="6" customHeight="1" x14ac:dyDescent="0.2">
      <c r="A12" s="28"/>
      <c r="B12" s="29"/>
      <c r="C12" s="30"/>
      <c r="D12" s="30"/>
      <c r="E12" s="30"/>
      <c r="F12" s="30"/>
      <c r="G12" s="30"/>
      <c r="H12" s="31"/>
      <c r="I12" s="31"/>
      <c r="J12" s="31"/>
      <c r="K12" s="31"/>
      <c r="L12" s="31"/>
      <c r="M12" s="31"/>
      <c r="N12" s="31"/>
      <c r="O12" s="32"/>
      <c r="P12" s="33"/>
    </row>
    <row r="13" spans="1:16" ht="15.75" customHeight="1" x14ac:dyDescent="0.2">
      <c r="A13" s="34">
        <v>1</v>
      </c>
      <c r="B13" s="35" t="s">
        <v>10</v>
      </c>
      <c r="C13" s="36">
        <f>C24+C25+C26</f>
        <v>-4634.0000000000009</v>
      </c>
      <c r="D13" s="36">
        <f t="shared" ref="D13:G13" si="0">D24+D25+D26</f>
        <v>-1016.9999999999995</v>
      </c>
      <c r="E13" s="36">
        <f t="shared" si="0"/>
        <v>-1015.5000000000007</v>
      </c>
      <c r="F13" s="36">
        <f t="shared" si="0"/>
        <v>-1507.9</v>
      </c>
      <c r="G13" s="36">
        <f t="shared" si="0"/>
        <v>-1093.5999999999995</v>
      </c>
      <c r="H13" s="36">
        <f>H24+H25+H26</f>
        <v>-4940.6000000000004</v>
      </c>
      <c r="I13" s="36">
        <f t="shared" ref="I13:L13" si="1">I24+I25+I26</f>
        <v>-1132.599999999999</v>
      </c>
      <c r="J13" s="36">
        <f t="shared" si="1"/>
        <v>-860.89999999999941</v>
      </c>
      <c r="K13" s="36">
        <f t="shared" si="1"/>
        <v>-1528.8000000000002</v>
      </c>
      <c r="L13" s="36">
        <f t="shared" si="1"/>
        <v>-1418.3000000000002</v>
      </c>
      <c r="M13" s="36">
        <f>M24+M25+M26</f>
        <v>-1825.4999999999995</v>
      </c>
      <c r="N13" s="36">
        <f t="shared" ref="N13:O13" si="2">N24+N25+N26</f>
        <v>-1077.5999999999995</v>
      </c>
      <c r="O13" s="36">
        <f t="shared" si="2"/>
        <v>-747.90000000000032</v>
      </c>
      <c r="P13" s="37">
        <v>1</v>
      </c>
    </row>
    <row r="14" spans="1:16" ht="12.75" customHeight="1" x14ac:dyDescent="0.2">
      <c r="A14" s="34">
        <v>2</v>
      </c>
      <c r="B14" s="38" t="s">
        <v>66</v>
      </c>
      <c r="C14" s="7">
        <f>SUM(D14:G14)</f>
        <v>11687</v>
      </c>
      <c r="D14" s="7">
        <v>2407.3999999999996</v>
      </c>
      <c r="E14" s="7">
        <v>3133.2999999999997</v>
      </c>
      <c r="F14" s="7">
        <v>3180.3</v>
      </c>
      <c r="G14" s="7">
        <v>2966.0000000000005</v>
      </c>
      <c r="H14" s="7">
        <f>SUM(I14:L14)</f>
        <v>12474.300000000001</v>
      </c>
      <c r="I14" s="7">
        <v>3063.5</v>
      </c>
      <c r="J14" s="7">
        <v>3297.2000000000003</v>
      </c>
      <c r="K14" s="7">
        <v>2898.7</v>
      </c>
      <c r="L14" s="7">
        <v>3214.9</v>
      </c>
      <c r="M14" s="7">
        <f>SUM(N14:O14)</f>
        <v>7052.0999999999995</v>
      </c>
      <c r="N14" s="7">
        <v>3476.2</v>
      </c>
      <c r="O14" s="7">
        <v>3575.8999999999996</v>
      </c>
      <c r="P14" s="37">
        <v>2</v>
      </c>
    </row>
    <row r="15" spans="1:16" ht="12.75" customHeight="1" x14ac:dyDescent="0.2">
      <c r="A15" s="34">
        <v>3</v>
      </c>
      <c r="B15" s="38" t="s">
        <v>67</v>
      </c>
      <c r="C15" s="7">
        <f>SUM(D15:G15)</f>
        <v>-20699.400000000001</v>
      </c>
      <c r="D15" s="7">
        <v>-4560.7999999999993</v>
      </c>
      <c r="E15" s="7">
        <v>-5244.1</v>
      </c>
      <c r="F15" s="7">
        <v>-5580.4000000000005</v>
      </c>
      <c r="G15" s="7">
        <v>-5314.1</v>
      </c>
      <c r="H15" s="7">
        <f>SUM(I15:L15)</f>
        <v>-22297.9</v>
      </c>
      <c r="I15" s="7">
        <v>-5444.3</v>
      </c>
      <c r="J15" s="7">
        <v>-5600.6</v>
      </c>
      <c r="K15" s="7">
        <v>-5460.3</v>
      </c>
      <c r="L15" s="7">
        <v>-5792.7</v>
      </c>
      <c r="M15" s="7">
        <f>SUM(N15:O15)</f>
        <v>-11953.1</v>
      </c>
      <c r="N15" s="7">
        <v>-5930.5</v>
      </c>
      <c r="O15" s="7">
        <v>-6022.6</v>
      </c>
      <c r="P15" s="37">
        <v>3</v>
      </c>
    </row>
    <row r="16" spans="1:16" ht="15.75" customHeight="1" x14ac:dyDescent="0.2">
      <c r="A16" s="34">
        <v>4</v>
      </c>
      <c r="B16" s="35" t="s">
        <v>40</v>
      </c>
      <c r="C16" s="36">
        <f>C14+C15</f>
        <v>-9012.4000000000015</v>
      </c>
      <c r="D16" s="36">
        <f t="shared" ref="D16:G16" si="3">D14+D15</f>
        <v>-2153.3999999999996</v>
      </c>
      <c r="E16" s="36">
        <f t="shared" si="3"/>
        <v>-2110.8000000000006</v>
      </c>
      <c r="F16" s="36">
        <f t="shared" si="3"/>
        <v>-2400.1000000000004</v>
      </c>
      <c r="G16" s="36">
        <f t="shared" si="3"/>
        <v>-2348.1</v>
      </c>
      <c r="H16" s="36">
        <f>H14+H15</f>
        <v>-9823.6</v>
      </c>
      <c r="I16" s="36">
        <f t="shared" ref="I16:L16" si="4">I14+I15</f>
        <v>-2380.8000000000002</v>
      </c>
      <c r="J16" s="36">
        <f t="shared" si="4"/>
        <v>-2303.4</v>
      </c>
      <c r="K16" s="36">
        <f t="shared" si="4"/>
        <v>-2561.6000000000004</v>
      </c>
      <c r="L16" s="36">
        <f t="shared" si="4"/>
        <v>-2577.7999999999997</v>
      </c>
      <c r="M16" s="36">
        <f>M14+M15</f>
        <v>-4901.0000000000009</v>
      </c>
      <c r="N16" s="36">
        <f t="shared" ref="N16:O16" si="5">N14+N15</f>
        <v>-2454.3000000000002</v>
      </c>
      <c r="O16" s="36">
        <f t="shared" si="5"/>
        <v>-2446.7000000000007</v>
      </c>
      <c r="P16" s="37">
        <v>4</v>
      </c>
    </row>
    <row r="17" spans="1:16" ht="12.75" customHeight="1" x14ac:dyDescent="0.2">
      <c r="A17" s="34">
        <v>5</v>
      </c>
      <c r="B17" s="38" t="s">
        <v>34</v>
      </c>
      <c r="C17" s="7">
        <f>SUM(D17:G17)</f>
        <v>12823.6</v>
      </c>
      <c r="D17" s="7">
        <v>3284.6</v>
      </c>
      <c r="E17" s="7">
        <v>3133.2</v>
      </c>
      <c r="F17" s="7">
        <v>3141.2000000000003</v>
      </c>
      <c r="G17" s="7">
        <v>3264.6000000000004</v>
      </c>
      <c r="H17" s="7">
        <f>SUM(I17:L17)</f>
        <v>14001.5</v>
      </c>
      <c r="I17" s="7">
        <v>3615.4000000000005</v>
      </c>
      <c r="J17" s="7">
        <v>3492.9000000000005</v>
      </c>
      <c r="K17" s="7">
        <v>3427.2999999999997</v>
      </c>
      <c r="L17" s="7">
        <v>3465.8999999999996</v>
      </c>
      <c r="M17" s="7">
        <f t="shared" ref="M17:M18" si="6">SUM(N17:O17)</f>
        <v>7480.0000000000009</v>
      </c>
      <c r="N17" s="7">
        <v>3817.2000000000007</v>
      </c>
      <c r="O17" s="7">
        <v>3662.8</v>
      </c>
      <c r="P17" s="37">
        <v>5</v>
      </c>
    </row>
    <row r="18" spans="1:16" ht="12.75" customHeight="1" x14ac:dyDescent="0.2">
      <c r="A18" s="34">
        <v>6</v>
      </c>
      <c r="B18" s="38" t="s">
        <v>35</v>
      </c>
      <c r="C18" s="7">
        <f>SUM(D18:G18)</f>
        <v>-4766.7</v>
      </c>
      <c r="D18" s="7">
        <v>-1173.3</v>
      </c>
      <c r="E18" s="7">
        <v>-1158.0999999999999</v>
      </c>
      <c r="F18" s="7">
        <v>-1166.3</v>
      </c>
      <c r="G18" s="7">
        <v>-1269</v>
      </c>
      <c r="H18" s="7">
        <f>SUM(I18:L18)</f>
        <v>-4662.6000000000004</v>
      </c>
      <c r="I18" s="7">
        <v>-1226.8999999999999</v>
      </c>
      <c r="J18" s="7">
        <v>-1110.0999999999999</v>
      </c>
      <c r="K18" s="7">
        <v>-1132.3</v>
      </c>
      <c r="L18" s="7">
        <v>-1193.3000000000002</v>
      </c>
      <c r="M18" s="7">
        <f t="shared" si="6"/>
        <v>-2216.1</v>
      </c>
      <c r="N18" s="7">
        <v>-1157.2</v>
      </c>
      <c r="O18" s="7">
        <v>-1058.8999999999999</v>
      </c>
      <c r="P18" s="37">
        <v>6</v>
      </c>
    </row>
    <row r="19" spans="1:16" ht="15.75" customHeight="1" x14ac:dyDescent="0.2">
      <c r="A19" s="34">
        <v>7</v>
      </c>
      <c r="B19" s="35" t="s">
        <v>41</v>
      </c>
      <c r="C19" s="36">
        <f>C17+C18</f>
        <v>8056.9000000000005</v>
      </c>
      <c r="D19" s="36">
        <f t="shared" ref="D19:G19" si="7">D17+D18</f>
        <v>2111.3000000000002</v>
      </c>
      <c r="E19" s="36">
        <f t="shared" si="7"/>
        <v>1975.1</v>
      </c>
      <c r="F19" s="36">
        <f t="shared" si="7"/>
        <v>1974.9000000000003</v>
      </c>
      <c r="G19" s="36">
        <f t="shared" si="7"/>
        <v>1995.6000000000004</v>
      </c>
      <c r="H19" s="36">
        <f>H17+H18</f>
        <v>9338.9</v>
      </c>
      <c r="I19" s="36">
        <f t="shared" ref="I19:L19" si="8">I17+I18</f>
        <v>2388.5000000000009</v>
      </c>
      <c r="J19" s="36">
        <f t="shared" si="8"/>
        <v>2382.8000000000006</v>
      </c>
      <c r="K19" s="36">
        <f t="shared" si="8"/>
        <v>2295</v>
      </c>
      <c r="L19" s="36">
        <f t="shared" si="8"/>
        <v>2272.5999999999995</v>
      </c>
      <c r="M19" s="36">
        <f>M17+M18</f>
        <v>5263.9000000000015</v>
      </c>
      <c r="N19" s="36">
        <f t="shared" ref="N19:O19" si="9">N17+N18</f>
        <v>2660.0000000000009</v>
      </c>
      <c r="O19" s="36">
        <f t="shared" si="9"/>
        <v>2603.9000000000005</v>
      </c>
      <c r="P19" s="37">
        <v>7</v>
      </c>
    </row>
    <row r="20" spans="1:16" ht="15.75" customHeight="1" x14ac:dyDescent="0.2">
      <c r="A20" s="34">
        <v>8</v>
      </c>
      <c r="B20" s="35" t="s">
        <v>44</v>
      </c>
      <c r="C20" s="36">
        <f>C16+C19</f>
        <v>-955.50000000000091</v>
      </c>
      <c r="D20" s="36">
        <f t="shared" ref="D20:O20" si="10">D16+D19</f>
        <v>-42.099999999999454</v>
      </c>
      <c r="E20" s="36">
        <f t="shared" si="10"/>
        <v>-135.70000000000073</v>
      </c>
      <c r="F20" s="36">
        <f t="shared" si="10"/>
        <v>-425.20000000000005</v>
      </c>
      <c r="G20" s="36">
        <f t="shared" si="10"/>
        <v>-352.49999999999955</v>
      </c>
      <c r="H20" s="36">
        <f t="shared" si="10"/>
        <v>-484.70000000000073</v>
      </c>
      <c r="I20" s="36">
        <f t="shared" si="10"/>
        <v>7.7000000000007276</v>
      </c>
      <c r="J20" s="36">
        <f t="shared" si="10"/>
        <v>79.400000000000546</v>
      </c>
      <c r="K20" s="36">
        <f t="shared" si="10"/>
        <v>-266.60000000000036</v>
      </c>
      <c r="L20" s="36">
        <f t="shared" si="10"/>
        <v>-305.20000000000027</v>
      </c>
      <c r="M20" s="36">
        <f t="shared" si="10"/>
        <v>362.90000000000055</v>
      </c>
      <c r="N20" s="36">
        <f t="shared" si="10"/>
        <v>205.70000000000073</v>
      </c>
      <c r="O20" s="36">
        <f t="shared" si="10"/>
        <v>157.19999999999982</v>
      </c>
      <c r="P20" s="37">
        <v>8</v>
      </c>
    </row>
    <row r="21" spans="1:16" ht="12.75" customHeight="1" x14ac:dyDescent="0.2">
      <c r="A21" s="34">
        <v>9</v>
      </c>
      <c r="B21" s="38" t="s">
        <v>36</v>
      </c>
      <c r="C21" s="7">
        <f>SUM(D21:G21)</f>
        <v>2265.4</v>
      </c>
      <c r="D21" s="7">
        <v>655</v>
      </c>
      <c r="E21" s="7">
        <v>547.50000000000011</v>
      </c>
      <c r="F21" s="7">
        <v>539.29999999999995</v>
      </c>
      <c r="G21" s="7">
        <v>523.6</v>
      </c>
      <c r="H21" s="7">
        <f>SUM(I21:L21)</f>
        <v>2485.2999999999997</v>
      </c>
      <c r="I21" s="7">
        <v>677.30000000000007</v>
      </c>
      <c r="J21" s="7">
        <v>581.19999999999993</v>
      </c>
      <c r="K21" s="7">
        <v>602.69999999999993</v>
      </c>
      <c r="L21" s="7">
        <v>624.09999999999991</v>
      </c>
      <c r="M21" s="7">
        <f t="shared" ref="M21:M22" si="11">SUM(N21:O21)</f>
        <v>1250.1000000000001</v>
      </c>
      <c r="N21" s="7">
        <v>672.50000000000011</v>
      </c>
      <c r="O21" s="7">
        <v>577.6</v>
      </c>
      <c r="P21" s="37">
        <v>9</v>
      </c>
    </row>
    <row r="22" spans="1:16" ht="12.75" customHeight="1" x14ac:dyDescent="0.2">
      <c r="A22" s="34">
        <v>10</v>
      </c>
      <c r="B22" s="38" t="s">
        <v>37</v>
      </c>
      <c r="C22" s="7">
        <f>SUM(D22:G22)</f>
        <v>-5824.7</v>
      </c>
      <c r="D22" s="7">
        <v>-1607.4</v>
      </c>
      <c r="E22" s="7">
        <v>-1390.5</v>
      </c>
      <c r="F22" s="7">
        <v>-1587.5</v>
      </c>
      <c r="G22" s="7">
        <v>-1239.3</v>
      </c>
      <c r="H22" s="7">
        <f>SUM(I22:L22)</f>
        <v>-6816.4</v>
      </c>
      <c r="I22" s="7">
        <v>-1799</v>
      </c>
      <c r="J22" s="7">
        <v>-1481.1</v>
      </c>
      <c r="K22" s="7">
        <v>-1827.6999999999998</v>
      </c>
      <c r="L22" s="7">
        <v>-1708.6</v>
      </c>
      <c r="M22" s="7">
        <f t="shared" si="11"/>
        <v>-3421.4000000000005</v>
      </c>
      <c r="N22" s="7">
        <v>-1937.5000000000002</v>
      </c>
      <c r="O22" s="7">
        <v>-1483.9</v>
      </c>
      <c r="P22" s="37">
        <v>10</v>
      </c>
    </row>
    <row r="23" spans="1:16" ht="15.75" customHeight="1" x14ac:dyDescent="0.2">
      <c r="A23" s="34">
        <v>11</v>
      </c>
      <c r="B23" s="35" t="s">
        <v>42</v>
      </c>
      <c r="C23" s="36">
        <f>C21+C22</f>
        <v>-3559.2999999999997</v>
      </c>
      <c r="D23" s="36">
        <f t="shared" ref="D23:G23" si="12">D21+D22</f>
        <v>-952.40000000000009</v>
      </c>
      <c r="E23" s="36">
        <f t="shared" si="12"/>
        <v>-842.99999999999989</v>
      </c>
      <c r="F23" s="36">
        <f t="shared" si="12"/>
        <v>-1048.2</v>
      </c>
      <c r="G23" s="36">
        <f t="shared" si="12"/>
        <v>-715.69999999999993</v>
      </c>
      <c r="H23" s="36">
        <f>H21+H22</f>
        <v>-4331.1000000000004</v>
      </c>
      <c r="I23" s="36">
        <f t="shared" ref="I23:L23" si="13">I21+I22</f>
        <v>-1121.6999999999998</v>
      </c>
      <c r="J23" s="36">
        <f t="shared" si="13"/>
        <v>-899.9</v>
      </c>
      <c r="K23" s="36">
        <f t="shared" si="13"/>
        <v>-1225</v>
      </c>
      <c r="L23" s="36">
        <f t="shared" si="13"/>
        <v>-1084.5</v>
      </c>
      <c r="M23" s="36">
        <f>M21+M22</f>
        <v>-2171.3000000000002</v>
      </c>
      <c r="N23" s="36">
        <f t="shared" ref="N23:O23" si="14">N21+N22</f>
        <v>-1265</v>
      </c>
      <c r="O23" s="36">
        <f t="shared" si="14"/>
        <v>-906.30000000000007</v>
      </c>
      <c r="P23" s="37">
        <v>11</v>
      </c>
    </row>
    <row r="24" spans="1:16" ht="15.75" customHeight="1" x14ac:dyDescent="0.2">
      <c r="A24" s="34">
        <v>12</v>
      </c>
      <c r="B24" s="35" t="s">
        <v>45</v>
      </c>
      <c r="C24" s="36">
        <f>C20+C23</f>
        <v>-4514.8000000000011</v>
      </c>
      <c r="D24" s="36">
        <f t="shared" ref="D24:O24" si="15">D20+D23</f>
        <v>-994.49999999999955</v>
      </c>
      <c r="E24" s="36">
        <f t="shared" si="15"/>
        <v>-978.70000000000061</v>
      </c>
      <c r="F24" s="36">
        <f t="shared" si="15"/>
        <v>-1473.4</v>
      </c>
      <c r="G24" s="36">
        <f t="shared" si="15"/>
        <v>-1068.1999999999994</v>
      </c>
      <c r="H24" s="36">
        <f t="shared" si="15"/>
        <v>-4815.8000000000011</v>
      </c>
      <c r="I24" s="36">
        <f t="shared" si="15"/>
        <v>-1113.9999999999991</v>
      </c>
      <c r="J24" s="36">
        <f t="shared" si="15"/>
        <v>-820.49999999999943</v>
      </c>
      <c r="K24" s="36">
        <f t="shared" si="15"/>
        <v>-1491.6000000000004</v>
      </c>
      <c r="L24" s="36">
        <f t="shared" si="15"/>
        <v>-1389.7000000000003</v>
      </c>
      <c r="M24" s="36">
        <f t="shared" si="15"/>
        <v>-1808.3999999999996</v>
      </c>
      <c r="N24" s="36">
        <f t="shared" si="15"/>
        <v>-1059.2999999999993</v>
      </c>
      <c r="O24" s="36">
        <f t="shared" si="15"/>
        <v>-749.10000000000025</v>
      </c>
      <c r="P24" s="37">
        <v>12</v>
      </c>
    </row>
    <row r="25" spans="1:16" ht="12.75" customHeight="1" x14ac:dyDescent="0.2">
      <c r="A25" s="34">
        <v>13</v>
      </c>
      <c r="B25" s="38" t="s">
        <v>38</v>
      </c>
      <c r="C25" s="7">
        <f>SUM(D25:G25)</f>
        <v>890.6</v>
      </c>
      <c r="D25" s="7">
        <v>224.8</v>
      </c>
      <c r="E25" s="7">
        <v>214.79999999999998</v>
      </c>
      <c r="F25" s="7">
        <v>219.39999999999998</v>
      </c>
      <c r="G25" s="7">
        <v>231.6</v>
      </c>
      <c r="H25" s="7">
        <f>SUM(I25:L25)</f>
        <v>902.80000000000007</v>
      </c>
      <c r="I25" s="7">
        <v>221.9</v>
      </c>
      <c r="J25" s="7">
        <v>213.8</v>
      </c>
      <c r="K25" s="7">
        <v>221.2</v>
      </c>
      <c r="L25" s="7">
        <v>245.9</v>
      </c>
      <c r="M25" s="7">
        <f t="shared" ref="M25:M26" si="16">SUM(N25:O25)</f>
        <v>458.5</v>
      </c>
      <c r="N25" s="7">
        <v>221.8</v>
      </c>
      <c r="O25" s="7">
        <v>236.7</v>
      </c>
      <c r="P25" s="37">
        <v>13</v>
      </c>
    </row>
    <row r="26" spans="1:16" ht="12.75" customHeight="1" x14ac:dyDescent="0.2">
      <c r="A26" s="34">
        <v>14</v>
      </c>
      <c r="B26" s="38" t="s">
        <v>39</v>
      </c>
      <c r="C26" s="7">
        <f>SUM(D26:G26)</f>
        <v>-1009.8</v>
      </c>
      <c r="D26" s="7">
        <v>-247.29999999999998</v>
      </c>
      <c r="E26" s="7">
        <v>-251.6</v>
      </c>
      <c r="F26" s="7">
        <v>-253.89999999999998</v>
      </c>
      <c r="G26" s="7">
        <v>-257</v>
      </c>
      <c r="H26" s="7">
        <f>SUM(I26:L26)</f>
        <v>-1027.5999999999999</v>
      </c>
      <c r="I26" s="7">
        <v>-240.5</v>
      </c>
      <c r="J26" s="7">
        <v>-254.2</v>
      </c>
      <c r="K26" s="7">
        <v>-258.39999999999998</v>
      </c>
      <c r="L26" s="7">
        <v>-274.5</v>
      </c>
      <c r="M26" s="7">
        <f t="shared" si="16"/>
        <v>-475.6</v>
      </c>
      <c r="N26" s="7">
        <v>-240.10000000000002</v>
      </c>
      <c r="O26" s="7">
        <v>-235.49999999999997</v>
      </c>
      <c r="P26" s="37">
        <v>14</v>
      </c>
    </row>
    <row r="27" spans="1:16" ht="15.75" customHeight="1" x14ac:dyDescent="0.2">
      <c r="A27" s="34">
        <v>15</v>
      </c>
      <c r="B27" s="35" t="s">
        <v>43</v>
      </c>
      <c r="C27" s="36">
        <f>C25+C26</f>
        <v>-119.19999999999993</v>
      </c>
      <c r="D27" s="36">
        <f t="shared" ref="D27:G27" si="17">D25+D26</f>
        <v>-22.499999999999972</v>
      </c>
      <c r="E27" s="36">
        <f t="shared" si="17"/>
        <v>-36.800000000000011</v>
      </c>
      <c r="F27" s="36">
        <f t="shared" si="17"/>
        <v>-34.5</v>
      </c>
      <c r="G27" s="36">
        <f t="shared" si="17"/>
        <v>-25.400000000000006</v>
      </c>
      <c r="H27" s="36">
        <f>H25+H26</f>
        <v>-124.79999999999984</v>
      </c>
      <c r="I27" s="36">
        <f t="shared" ref="I27:L27" si="18">I25+I26</f>
        <v>-18.599999999999994</v>
      </c>
      <c r="J27" s="36">
        <f t="shared" si="18"/>
        <v>-40.399999999999977</v>
      </c>
      <c r="K27" s="36">
        <f t="shared" si="18"/>
        <v>-37.199999999999989</v>
      </c>
      <c r="L27" s="36">
        <f t="shared" si="18"/>
        <v>-28.599999999999994</v>
      </c>
      <c r="M27" s="36">
        <f>M25+M26</f>
        <v>-17.100000000000023</v>
      </c>
      <c r="N27" s="36">
        <f t="shared" ref="N27:O27" si="19">N25+N26</f>
        <v>-18.300000000000011</v>
      </c>
      <c r="O27" s="36">
        <f t="shared" si="19"/>
        <v>1.2000000000000171</v>
      </c>
      <c r="P27" s="37">
        <v>15</v>
      </c>
    </row>
    <row r="28" spans="1:16" ht="15.75" customHeight="1" x14ac:dyDescent="0.2">
      <c r="A28" s="34">
        <v>16</v>
      </c>
      <c r="B28" s="35" t="s">
        <v>46</v>
      </c>
      <c r="C28" s="36">
        <f>C24+C27</f>
        <v>-4634.0000000000009</v>
      </c>
      <c r="D28" s="36">
        <f t="shared" ref="D28:O28" si="20">D24+D27</f>
        <v>-1016.9999999999995</v>
      </c>
      <c r="E28" s="36">
        <f t="shared" si="20"/>
        <v>-1015.5000000000007</v>
      </c>
      <c r="F28" s="36">
        <f t="shared" si="20"/>
        <v>-1507.9</v>
      </c>
      <c r="G28" s="36">
        <f t="shared" si="20"/>
        <v>-1093.5999999999995</v>
      </c>
      <c r="H28" s="36">
        <f t="shared" si="20"/>
        <v>-4940.6000000000013</v>
      </c>
      <c r="I28" s="36">
        <f t="shared" si="20"/>
        <v>-1132.599999999999</v>
      </c>
      <c r="J28" s="36">
        <f t="shared" si="20"/>
        <v>-860.89999999999941</v>
      </c>
      <c r="K28" s="36">
        <f t="shared" si="20"/>
        <v>-1528.8000000000004</v>
      </c>
      <c r="L28" s="36">
        <f t="shared" si="20"/>
        <v>-1418.3000000000002</v>
      </c>
      <c r="M28" s="36">
        <f t="shared" si="20"/>
        <v>-1825.4999999999995</v>
      </c>
      <c r="N28" s="36">
        <f t="shared" si="20"/>
        <v>-1077.5999999999992</v>
      </c>
      <c r="O28" s="36">
        <f t="shared" si="20"/>
        <v>-747.9000000000002</v>
      </c>
      <c r="P28" s="37">
        <v>16</v>
      </c>
    </row>
    <row r="29" spans="1:16" ht="15.75" customHeight="1" x14ac:dyDescent="0.2">
      <c r="A29" s="34">
        <v>17</v>
      </c>
      <c r="B29" s="35" t="s">
        <v>11</v>
      </c>
      <c r="C29" s="36">
        <f>C30+C31</f>
        <v>24</v>
      </c>
      <c r="D29" s="36">
        <f t="shared" ref="D29:G29" si="21">D30+D31</f>
        <v>6</v>
      </c>
      <c r="E29" s="36">
        <f t="shared" si="21"/>
        <v>6</v>
      </c>
      <c r="F29" s="36">
        <f t="shared" si="21"/>
        <v>6</v>
      </c>
      <c r="G29" s="36">
        <f t="shared" si="21"/>
        <v>6</v>
      </c>
      <c r="H29" s="36">
        <f>H30+H31</f>
        <v>25.2</v>
      </c>
      <c r="I29" s="36">
        <f t="shared" ref="I29:L29" si="22">I30+I31</f>
        <v>6.5</v>
      </c>
      <c r="J29" s="36">
        <f t="shared" si="22"/>
        <v>6.2</v>
      </c>
      <c r="K29" s="36">
        <f t="shared" si="22"/>
        <v>6</v>
      </c>
      <c r="L29" s="36">
        <f t="shared" si="22"/>
        <v>6.5</v>
      </c>
      <c r="M29" s="36">
        <f>M30+M31</f>
        <v>11</v>
      </c>
      <c r="N29" s="36">
        <f t="shared" ref="N29:O29" si="23">N30+N31</f>
        <v>5.5</v>
      </c>
      <c r="O29" s="36">
        <f t="shared" si="23"/>
        <v>5.5</v>
      </c>
      <c r="P29" s="37">
        <v>17</v>
      </c>
    </row>
    <row r="30" spans="1:16" ht="12.75" customHeight="1" x14ac:dyDescent="0.2">
      <c r="A30" s="34">
        <v>18</v>
      </c>
      <c r="B30" s="38" t="s">
        <v>12</v>
      </c>
      <c r="C30" s="7">
        <f>SUM(D30:G30)</f>
        <v>24</v>
      </c>
      <c r="D30" s="7">
        <v>6</v>
      </c>
      <c r="E30" s="7">
        <v>6</v>
      </c>
      <c r="F30" s="7">
        <v>6</v>
      </c>
      <c r="G30" s="7">
        <v>6</v>
      </c>
      <c r="H30" s="7">
        <f>SUM(I30:L30)</f>
        <v>25.2</v>
      </c>
      <c r="I30" s="7">
        <v>6.5</v>
      </c>
      <c r="J30" s="7">
        <v>6.2</v>
      </c>
      <c r="K30" s="7">
        <v>6</v>
      </c>
      <c r="L30" s="7">
        <v>6.5</v>
      </c>
      <c r="M30" s="7">
        <f t="shared" ref="M30:M31" si="24">SUM(N30:O30)</f>
        <v>11</v>
      </c>
      <c r="N30" s="7">
        <v>5.5</v>
      </c>
      <c r="O30" s="7">
        <v>5.5</v>
      </c>
      <c r="P30" s="37">
        <v>18</v>
      </c>
    </row>
    <row r="31" spans="1:16" ht="12.75" customHeight="1" x14ac:dyDescent="0.2">
      <c r="A31" s="34">
        <v>19</v>
      </c>
      <c r="B31" s="38" t="s">
        <v>13</v>
      </c>
      <c r="C31" s="7">
        <f>SUM(D31:G31)</f>
        <v>0</v>
      </c>
      <c r="D31" s="10">
        <v>0</v>
      </c>
      <c r="E31" s="10">
        <v>0</v>
      </c>
      <c r="F31" s="10">
        <v>0</v>
      </c>
      <c r="G31" s="10">
        <v>0</v>
      </c>
      <c r="H31" s="10">
        <f>SUM(I31:L31)</f>
        <v>0</v>
      </c>
      <c r="I31" s="10">
        <v>0</v>
      </c>
      <c r="J31" s="10">
        <v>0</v>
      </c>
      <c r="K31" s="10">
        <v>0</v>
      </c>
      <c r="L31" s="10">
        <v>0</v>
      </c>
      <c r="M31" s="7">
        <f t="shared" si="24"/>
        <v>0</v>
      </c>
      <c r="N31" s="10">
        <v>0</v>
      </c>
      <c r="O31" s="10">
        <v>0</v>
      </c>
      <c r="P31" s="37">
        <v>19</v>
      </c>
    </row>
    <row r="32" spans="1:16" ht="15.75" customHeight="1" x14ac:dyDescent="0.2">
      <c r="A32" s="34">
        <v>20</v>
      </c>
      <c r="B32" s="35" t="s">
        <v>14</v>
      </c>
      <c r="C32" s="36">
        <f>C13+C29</f>
        <v>-4610.0000000000009</v>
      </c>
      <c r="D32" s="36">
        <f t="shared" ref="D32:G32" si="25">D13+D29</f>
        <v>-1010.9999999999995</v>
      </c>
      <c r="E32" s="36">
        <f t="shared" si="25"/>
        <v>-1009.5000000000007</v>
      </c>
      <c r="F32" s="36">
        <f t="shared" si="25"/>
        <v>-1501.9</v>
      </c>
      <c r="G32" s="36">
        <f t="shared" si="25"/>
        <v>-1087.5999999999995</v>
      </c>
      <c r="H32" s="36">
        <f>H13+H29</f>
        <v>-4915.4000000000005</v>
      </c>
      <c r="I32" s="36">
        <f t="shared" ref="I32:L32" si="26">I13+I29</f>
        <v>-1126.099999999999</v>
      </c>
      <c r="J32" s="36">
        <f t="shared" si="26"/>
        <v>-854.69999999999936</v>
      </c>
      <c r="K32" s="36">
        <f t="shared" si="26"/>
        <v>-1522.8000000000002</v>
      </c>
      <c r="L32" s="36">
        <f t="shared" si="26"/>
        <v>-1411.8000000000002</v>
      </c>
      <c r="M32" s="36">
        <f>M13+M29</f>
        <v>-1814.4999999999995</v>
      </c>
      <c r="N32" s="36">
        <f t="shared" ref="N32:O32" si="27">N13+N29</f>
        <v>-1072.0999999999995</v>
      </c>
      <c r="O32" s="36">
        <f t="shared" si="27"/>
        <v>-742.40000000000032</v>
      </c>
      <c r="P32" s="37">
        <v>20</v>
      </c>
    </row>
    <row r="33" spans="1:16" ht="15.75" customHeight="1" x14ac:dyDescent="0.2">
      <c r="A33" s="34">
        <v>21</v>
      </c>
      <c r="B33" s="35" t="s">
        <v>26</v>
      </c>
      <c r="C33" s="36">
        <f>C34+C37+C40+C43+C48</f>
        <v>8130.1</v>
      </c>
      <c r="D33" s="36">
        <f t="shared" ref="D33:G33" si="28">D34+D37+D40+D43+D48</f>
        <v>2582.7000000000003</v>
      </c>
      <c r="E33" s="36">
        <f t="shared" si="28"/>
        <v>1627.2999999999997</v>
      </c>
      <c r="F33" s="36">
        <f t="shared" si="28"/>
        <v>2205.1999999999998</v>
      </c>
      <c r="G33" s="36">
        <f t="shared" si="28"/>
        <v>1714.8999999999999</v>
      </c>
      <c r="H33" s="36">
        <f>H34+H37+H40+H43+H48</f>
        <v>4980.8000000000011</v>
      </c>
      <c r="I33" s="36">
        <f t="shared" ref="I33:L33" si="29">I34+I37+I40+I43+I48</f>
        <v>-80.499999999999773</v>
      </c>
      <c r="J33" s="36">
        <f t="shared" si="29"/>
        <v>2274.6</v>
      </c>
      <c r="K33" s="36">
        <f t="shared" si="29"/>
        <v>570.10000000000014</v>
      </c>
      <c r="L33" s="36">
        <f t="shared" si="29"/>
        <v>2216.6</v>
      </c>
      <c r="M33" s="36">
        <f>M34+M37+M40+M43+M48</f>
        <v>1910.1</v>
      </c>
      <c r="N33" s="36">
        <f t="shared" ref="N33:O33" si="30">N34+N37+N40+N43+N48</f>
        <v>239.60000000000002</v>
      </c>
      <c r="O33" s="36">
        <f t="shared" si="30"/>
        <v>1670.5</v>
      </c>
      <c r="P33" s="37">
        <v>21</v>
      </c>
    </row>
    <row r="34" spans="1:16" ht="15.75" customHeight="1" x14ac:dyDescent="0.2">
      <c r="A34" s="34">
        <v>22</v>
      </c>
      <c r="B34" s="35" t="s">
        <v>15</v>
      </c>
      <c r="C34" s="39">
        <f>C35+C36</f>
        <v>4652.2000000000007</v>
      </c>
      <c r="D34" s="39">
        <f t="shared" ref="D34:G34" si="31">D35+D36</f>
        <v>1214.8000000000002</v>
      </c>
      <c r="E34" s="39">
        <f t="shared" si="31"/>
        <v>1365.2999999999997</v>
      </c>
      <c r="F34" s="39">
        <f t="shared" si="31"/>
        <v>1340.5</v>
      </c>
      <c r="G34" s="39">
        <f t="shared" si="31"/>
        <v>731.6</v>
      </c>
      <c r="H34" s="39">
        <f>H35+H36</f>
        <v>4631.1000000000004</v>
      </c>
      <c r="I34" s="39">
        <f t="shared" ref="I34:L34" si="32">I35+I36</f>
        <v>1154.9000000000001</v>
      </c>
      <c r="J34" s="39">
        <f t="shared" si="32"/>
        <v>1278.7999999999997</v>
      </c>
      <c r="K34" s="39">
        <f t="shared" si="32"/>
        <v>1080.8</v>
      </c>
      <c r="L34" s="39">
        <f t="shared" si="32"/>
        <v>1116.5999999999999</v>
      </c>
      <c r="M34" s="39">
        <f>M35+M36</f>
        <v>2217.3000000000002</v>
      </c>
      <c r="N34" s="39">
        <f t="shared" ref="N34:O34" si="33">N35+N36</f>
        <v>945.2</v>
      </c>
      <c r="O34" s="39">
        <f t="shared" si="33"/>
        <v>1272.1000000000001</v>
      </c>
      <c r="P34" s="37">
        <v>22</v>
      </c>
    </row>
    <row r="35" spans="1:16" ht="12.75" customHeight="1" x14ac:dyDescent="0.2">
      <c r="A35" s="34">
        <v>23</v>
      </c>
      <c r="B35" s="38" t="s">
        <v>47</v>
      </c>
      <c r="C35" s="7">
        <f>SUM(D35:G35)</f>
        <v>-214</v>
      </c>
      <c r="D35" s="7">
        <v>-86.8</v>
      </c>
      <c r="E35" s="7">
        <v>-19.399999999999999</v>
      </c>
      <c r="F35" s="7">
        <v>-78.900000000000006</v>
      </c>
      <c r="G35" s="7">
        <v>-28.900000000000002</v>
      </c>
      <c r="H35" s="7">
        <f>SUM(I35:L35)</f>
        <v>62.299999999999898</v>
      </c>
      <c r="I35" s="7">
        <v>-128.4</v>
      </c>
      <c r="J35" s="7">
        <v>-111.9</v>
      </c>
      <c r="K35" s="7">
        <v>-136.80000000000001</v>
      </c>
      <c r="L35" s="7">
        <v>439.39999999999992</v>
      </c>
      <c r="M35" s="7">
        <f t="shared" ref="M35:M36" si="34">SUM(N35:O35)</f>
        <v>-103.50000000000001</v>
      </c>
      <c r="N35" s="7">
        <v>-9.6999999999999993</v>
      </c>
      <c r="O35" s="7">
        <v>-93.800000000000011</v>
      </c>
      <c r="P35" s="37">
        <v>23</v>
      </c>
    </row>
    <row r="36" spans="1:16" ht="12.75" customHeight="1" x14ac:dyDescent="0.2">
      <c r="A36" s="34">
        <v>24</v>
      </c>
      <c r="B36" s="38" t="s">
        <v>48</v>
      </c>
      <c r="C36" s="7">
        <f>SUM(D36:G36)</f>
        <v>4866.2000000000007</v>
      </c>
      <c r="D36" s="7">
        <v>1301.6000000000001</v>
      </c>
      <c r="E36" s="7">
        <v>1384.6999999999998</v>
      </c>
      <c r="F36" s="7">
        <v>1419.4</v>
      </c>
      <c r="G36" s="7">
        <v>760.5</v>
      </c>
      <c r="H36" s="7">
        <f>SUM(I36:L36)</f>
        <v>4568.8</v>
      </c>
      <c r="I36" s="7">
        <v>1283.3000000000002</v>
      </c>
      <c r="J36" s="7">
        <v>1390.6999999999998</v>
      </c>
      <c r="K36" s="7">
        <v>1217.5999999999999</v>
      </c>
      <c r="L36" s="7">
        <v>677.19999999999993</v>
      </c>
      <c r="M36" s="7">
        <f t="shared" si="34"/>
        <v>2320.8000000000002</v>
      </c>
      <c r="N36" s="7">
        <v>954.90000000000009</v>
      </c>
      <c r="O36" s="7">
        <v>1365.9</v>
      </c>
      <c r="P36" s="37">
        <v>24</v>
      </c>
    </row>
    <row r="37" spans="1:16" ht="15.75" customHeight="1" x14ac:dyDescent="0.2">
      <c r="A37" s="34">
        <v>25</v>
      </c>
      <c r="B37" s="35" t="s">
        <v>16</v>
      </c>
      <c r="C37" s="39">
        <f>C38+C39</f>
        <v>-208.10000000000002</v>
      </c>
      <c r="D37" s="39">
        <f t="shared" ref="D37:G37" si="35">D38+D39</f>
        <v>-35.400000000000013</v>
      </c>
      <c r="E37" s="39">
        <f t="shared" si="35"/>
        <v>145.79999999999998</v>
      </c>
      <c r="F37" s="39">
        <f t="shared" si="35"/>
        <v>-278.89999999999998</v>
      </c>
      <c r="G37" s="39">
        <f t="shared" si="35"/>
        <v>-39.6</v>
      </c>
      <c r="H37" s="39">
        <f>H38+H39</f>
        <v>-568.49999999999989</v>
      </c>
      <c r="I37" s="39">
        <f t="shared" ref="I37:L37" si="36">I38+I39</f>
        <v>-386.6</v>
      </c>
      <c r="J37" s="39">
        <f t="shared" si="36"/>
        <v>-338.29999999999995</v>
      </c>
      <c r="K37" s="39">
        <f t="shared" si="36"/>
        <v>-291.3</v>
      </c>
      <c r="L37" s="39">
        <f t="shared" si="36"/>
        <v>447.70000000000005</v>
      </c>
      <c r="M37" s="39">
        <f>M38+M39</f>
        <v>-899.7</v>
      </c>
      <c r="N37" s="39">
        <f t="shared" ref="N37:O37" si="37">N38+N39</f>
        <v>-221.2</v>
      </c>
      <c r="O37" s="39">
        <f t="shared" si="37"/>
        <v>-678.50000000000011</v>
      </c>
      <c r="P37" s="37">
        <v>25</v>
      </c>
    </row>
    <row r="38" spans="1:16" ht="12.75" customHeight="1" x14ac:dyDescent="0.2">
      <c r="A38" s="34">
        <v>26</v>
      </c>
      <c r="B38" s="38" t="s">
        <v>49</v>
      </c>
      <c r="C38" s="7">
        <f>SUM(D38:G38)</f>
        <v>-5.7999999999999989</v>
      </c>
      <c r="D38" s="7">
        <v>-9.1</v>
      </c>
      <c r="E38" s="7">
        <v>1.7</v>
      </c>
      <c r="F38" s="7">
        <v>-1.9000000000000001</v>
      </c>
      <c r="G38" s="7">
        <v>3.5</v>
      </c>
      <c r="H38" s="7">
        <f>SUM(I38:L38)</f>
        <v>-21.5</v>
      </c>
      <c r="I38" s="7">
        <v>9.9</v>
      </c>
      <c r="J38" s="7">
        <v>-25.5</v>
      </c>
      <c r="K38" s="7">
        <v>-2</v>
      </c>
      <c r="L38" s="7">
        <v>-3.9</v>
      </c>
      <c r="M38" s="7">
        <f t="shared" ref="M38:M39" si="38">SUM(N38:O38)</f>
        <v>-1.4000000000000004</v>
      </c>
      <c r="N38" s="7">
        <v>-0.70000000000000018</v>
      </c>
      <c r="O38" s="7">
        <v>-0.70000000000000018</v>
      </c>
      <c r="P38" s="37">
        <v>26</v>
      </c>
    </row>
    <row r="39" spans="1:16" ht="12.75" customHeight="1" x14ac:dyDescent="0.2">
      <c r="A39" s="34">
        <v>27</v>
      </c>
      <c r="B39" s="38" t="s">
        <v>50</v>
      </c>
      <c r="C39" s="7">
        <f>SUM(D39:G39)</f>
        <v>-202.3</v>
      </c>
      <c r="D39" s="7">
        <v>-26.300000000000015</v>
      </c>
      <c r="E39" s="7">
        <v>144.1</v>
      </c>
      <c r="F39" s="7">
        <v>-277</v>
      </c>
      <c r="G39" s="7">
        <v>-43.1</v>
      </c>
      <c r="H39" s="7">
        <f>SUM(I39:L39)</f>
        <v>-546.99999999999989</v>
      </c>
      <c r="I39" s="7">
        <v>-396.5</v>
      </c>
      <c r="J39" s="7">
        <v>-312.79999999999995</v>
      </c>
      <c r="K39" s="7">
        <v>-289.3</v>
      </c>
      <c r="L39" s="7">
        <v>451.6</v>
      </c>
      <c r="M39" s="7">
        <f t="shared" si="38"/>
        <v>-898.30000000000007</v>
      </c>
      <c r="N39" s="7">
        <v>-220.5</v>
      </c>
      <c r="O39" s="7">
        <v>-677.80000000000007</v>
      </c>
      <c r="P39" s="37">
        <v>27</v>
      </c>
    </row>
    <row r="40" spans="1:16" ht="15.75" customHeight="1" x14ac:dyDescent="0.2">
      <c r="A40" s="34">
        <v>28</v>
      </c>
      <c r="B40" s="35" t="s">
        <v>17</v>
      </c>
      <c r="C40" s="39">
        <f>C41+C42</f>
        <v>1064.4000000000001</v>
      </c>
      <c r="D40" s="39">
        <f t="shared" ref="D40:G40" si="39">D41+D42</f>
        <v>1007.4000000000001</v>
      </c>
      <c r="E40" s="39">
        <f t="shared" si="39"/>
        <v>3.6</v>
      </c>
      <c r="F40" s="39">
        <f t="shared" si="39"/>
        <v>2.1</v>
      </c>
      <c r="G40" s="39">
        <f t="shared" si="39"/>
        <v>51.3</v>
      </c>
      <c r="H40" s="39">
        <f>H41+H42</f>
        <v>1017.8</v>
      </c>
      <c r="I40" s="39">
        <f t="shared" ref="I40:L40" si="40">I41+I42</f>
        <v>-5.5</v>
      </c>
      <c r="J40" s="39">
        <f t="shared" si="40"/>
        <v>998.39999999999986</v>
      </c>
      <c r="K40" s="39">
        <f t="shared" si="40"/>
        <v>0.1</v>
      </c>
      <c r="L40" s="39">
        <f t="shared" si="40"/>
        <v>24.800000000000011</v>
      </c>
      <c r="M40" s="39">
        <f>M41+M42</f>
        <v>975.39999999999986</v>
      </c>
      <c r="N40" s="39">
        <f t="shared" ref="N40:O40" si="41">N41+N42</f>
        <v>-457</v>
      </c>
      <c r="O40" s="39">
        <f t="shared" si="41"/>
        <v>1432.3999999999999</v>
      </c>
      <c r="P40" s="37">
        <v>28</v>
      </c>
    </row>
    <row r="41" spans="1:16" ht="12.75" customHeight="1" x14ac:dyDescent="0.2">
      <c r="A41" s="34">
        <v>29</v>
      </c>
      <c r="B41" s="38" t="s">
        <v>51</v>
      </c>
      <c r="C41" s="7">
        <f>SUM(D41:G41)</f>
        <v>0</v>
      </c>
      <c r="D41" s="10">
        <v>0</v>
      </c>
      <c r="E41" s="10">
        <v>0</v>
      </c>
      <c r="F41" s="10">
        <v>0</v>
      </c>
      <c r="G41" s="10">
        <v>0</v>
      </c>
      <c r="H41" s="10">
        <f>SUM(I41:L41)</f>
        <v>0</v>
      </c>
      <c r="I41" s="10">
        <v>0</v>
      </c>
      <c r="J41" s="10">
        <v>0</v>
      </c>
      <c r="K41" s="10">
        <v>0</v>
      </c>
      <c r="L41" s="10">
        <v>0</v>
      </c>
      <c r="M41" s="7">
        <f t="shared" ref="M41:M42" si="42">SUM(N41:O41)</f>
        <v>0</v>
      </c>
      <c r="N41" s="10">
        <v>0</v>
      </c>
      <c r="O41" s="10">
        <v>0</v>
      </c>
      <c r="P41" s="37">
        <v>29</v>
      </c>
    </row>
    <row r="42" spans="1:16" ht="12.75" customHeight="1" x14ac:dyDescent="0.2">
      <c r="A42" s="34">
        <v>30</v>
      </c>
      <c r="B42" s="38" t="s">
        <v>52</v>
      </c>
      <c r="C42" s="7">
        <f>SUM(D42:G42)</f>
        <v>1064.4000000000001</v>
      </c>
      <c r="D42" s="7">
        <v>1007.4000000000001</v>
      </c>
      <c r="E42" s="7">
        <v>3.6</v>
      </c>
      <c r="F42" s="7">
        <v>2.1</v>
      </c>
      <c r="G42" s="7">
        <v>51.3</v>
      </c>
      <c r="H42" s="7">
        <f>SUM(I42:L42)</f>
        <v>1017.8</v>
      </c>
      <c r="I42" s="7">
        <v>-5.5</v>
      </c>
      <c r="J42" s="7">
        <v>998.39999999999986</v>
      </c>
      <c r="K42" s="7">
        <v>0.1</v>
      </c>
      <c r="L42" s="7">
        <v>24.800000000000011</v>
      </c>
      <c r="M42" s="7">
        <f t="shared" si="42"/>
        <v>975.39999999999986</v>
      </c>
      <c r="N42" s="7">
        <v>-457</v>
      </c>
      <c r="O42" s="7">
        <v>1432.3999999999999</v>
      </c>
      <c r="P42" s="37">
        <v>30</v>
      </c>
    </row>
    <row r="43" spans="1:16" ht="15.75" customHeight="1" x14ac:dyDescent="0.2">
      <c r="A43" s="34">
        <v>31</v>
      </c>
      <c r="B43" s="35" t="s">
        <v>18</v>
      </c>
      <c r="C43" s="39">
        <f>C44+C45+C46+C47</f>
        <v>642.5</v>
      </c>
      <c r="D43" s="39">
        <f t="shared" ref="D43:G43" si="43">D44+D45+D46+D47</f>
        <v>844</v>
      </c>
      <c r="E43" s="39">
        <f t="shared" si="43"/>
        <v>-72.399999999999949</v>
      </c>
      <c r="F43" s="39">
        <f t="shared" si="43"/>
        <v>375</v>
      </c>
      <c r="G43" s="39">
        <f t="shared" si="43"/>
        <v>-504.09999999999991</v>
      </c>
      <c r="H43" s="39">
        <f>H44+H45+H46+H47</f>
        <v>3626.8</v>
      </c>
      <c r="I43" s="39">
        <f t="shared" ref="I43:L43" si="44">I44+I45+I46+I47</f>
        <v>530</v>
      </c>
      <c r="J43" s="39">
        <f t="shared" si="44"/>
        <v>2506.6</v>
      </c>
      <c r="K43" s="39">
        <f t="shared" si="44"/>
        <v>-110.40000000000009</v>
      </c>
      <c r="L43" s="39">
        <f t="shared" si="44"/>
        <v>700.60000000000014</v>
      </c>
      <c r="M43" s="39">
        <f>M44+M45+M46+M47</f>
        <v>485.00000000000023</v>
      </c>
      <c r="N43" s="39">
        <f t="shared" ref="N43:O43" si="45">N44+N45+N46+N47</f>
        <v>303.5</v>
      </c>
      <c r="O43" s="39">
        <f t="shared" si="45"/>
        <v>181.50000000000003</v>
      </c>
      <c r="P43" s="37">
        <v>31</v>
      </c>
    </row>
    <row r="44" spans="1:16" ht="12.75" customHeight="1" x14ac:dyDescent="0.2">
      <c r="A44" s="34">
        <v>32</v>
      </c>
      <c r="B44" s="38" t="s">
        <v>53</v>
      </c>
      <c r="C44" s="7">
        <f>SUM(D44:G44)</f>
        <v>0</v>
      </c>
      <c r="D44" s="10">
        <v>0</v>
      </c>
      <c r="E44" s="10">
        <v>0</v>
      </c>
      <c r="F44" s="10">
        <v>0</v>
      </c>
      <c r="G44" s="10">
        <v>0</v>
      </c>
      <c r="H44" s="10">
        <f>SUM(I44:L44)</f>
        <v>0</v>
      </c>
      <c r="I44" s="10">
        <v>0</v>
      </c>
      <c r="J44" s="10">
        <v>0</v>
      </c>
      <c r="K44" s="10">
        <v>0</v>
      </c>
      <c r="L44" s="10">
        <v>0</v>
      </c>
      <c r="M44" s="7">
        <f t="shared" ref="M44:M47" si="46">SUM(N44:O44)</f>
        <v>0</v>
      </c>
      <c r="N44" s="10">
        <v>0</v>
      </c>
      <c r="O44" s="10">
        <v>0</v>
      </c>
      <c r="P44" s="37">
        <v>32</v>
      </c>
    </row>
    <row r="45" spans="1:16" ht="12.75" customHeight="1" x14ac:dyDescent="0.2">
      <c r="A45" s="34">
        <v>33</v>
      </c>
      <c r="B45" s="38" t="s">
        <v>54</v>
      </c>
      <c r="C45" s="7">
        <f t="shared" ref="C45:C52" si="47">SUM(D45:G45)</f>
        <v>-14.900000000000006</v>
      </c>
      <c r="D45" s="7">
        <v>-44.800000000000004</v>
      </c>
      <c r="E45" s="7">
        <v>-18.899999999999999</v>
      </c>
      <c r="F45" s="7">
        <v>12.100000000000001</v>
      </c>
      <c r="G45" s="7">
        <v>36.699999999999996</v>
      </c>
      <c r="H45" s="7">
        <f t="shared" ref="H45:H52" si="48">SUM(I45:L45)</f>
        <v>243.3</v>
      </c>
      <c r="I45" s="7">
        <v>-193.2</v>
      </c>
      <c r="J45" s="7">
        <v>315</v>
      </c>
      <c r="K45" s="7">
        <v>60</v>
      </c>
      <c r="L45" s="7">
        <v>61.5</v>
      </c>
      <c r="M45" s="7">
        <f t="shared" si="46"/>
        <v>-66.3</v>
      </c>
      <c r="N45" s="7">
        <v>-29.7</v>
      </c>
      <c r="O45" s="7">
        <v>-36.6</v>
      </c>
      <c r="P45" s="37">
        <v>33</v>
      </c>
    </row>
    <row r="46" spans="1:16" ht="12.75" customHeight="1" x14ac:dyDescent="0.2">
      <c r="A46" s="34">
        <v>34</v>
      </c>
      <c r="B46" s="38" t="s">
        <v>55</v>
      </c>
      <c r="C46" s="7">
        <f t="shared" si="47"/>
        <v>356</v>
      </c>
      <c r="D46" s="7">
        <v>1331.3</v>
      </c>
      <c r="E46" s="7">
        <v>-277.89999999999998</v>
      </c>
      <c r="F46" s="7">
        <v>332.59999999999997</v>
      </c>
      <c r="G46" s="7">
        <v>-1030</v>
      </c>
      <c r="H46" s="7">
        <f t="shared" si="48"/>
        <v>5562.4</v>
      </c>
      <c r="I46" s="7">
        <v>1513.7</v>
      </c>
      <c r="J46" s="7">
        <v>2826.7</v>
      </c>
      <c r="K46" s="7">
        <v>682.09999999999991</v>
      </c>
      <c r="L46" s="7">
        <v>539.90000000000009</v>
      </c>
      <c r="M46" s="7">
        <f t="shared" si="46"/>
        <v>939.30000000000018</v>
      </c>
      <c r="N46" s="7">
        <v>568.70000000000005</v>
      </c>
      <c r="O46" s="7">
        <v>370.60000000000008</v>
      </c>
      <c r="P46" s="37">
        <v>34</v>
      </c>
    </row>
    <row r="47" spans="1:16" ht="12.75" customHeight="1" x14ac:dyDescent="0.2">
      <c r="A47" s="34">
        <v>35</v>
      </c>
      <c r="B47" s="38" t="s">
        <v>56</v>
      </c>
      <c r="C47" s="7">
        <f t="shared" si="47"/>
        <v>301.39999999999998</v>
      </c>
      <c r="D47" s="7">
        <v>-442.50000000000006</v>
      </c>
      <c r="E47" s="7">
        <v>224.4</v>
      </c>
      <c r="F47" s="7">
        <v>30.29999999999999</v>
      </c>
      <c r="G47" s="7">
        <v>489.20000000000005</v>
      </c>
      <c r="H47" s="7">
        <f t="shared" si="48"/>
        <v>-2178.8999999999996</v>
      </c>
      <c r="I47" s="7">
        <v>-790.5</v>
      </c>
      <c r="J47" s="7">
        <v>-635.09999999999991</v>
      </c>
      <c r="K47" s="7">
        <v>-852.5</v>
      </c>
      <c r="L47" s="7">
        <v>99.200000000000045</v>
      </c>
      <c r="M47" s="7">
        <f t="shared" si="46"/>
        <v>-388</v>
      </c>
      <c r="N47" s="7">
        <v>-235.5</v>
      </c>
      <c r="O47" s="7">
        <v>-152.50000000000003</v>
      </c>
      <c r="P47" s="37">
        <v>35</v>
      </c>
    </row>
    <row r="48" spans="1:16" ht="15.75" customHeight="1" x14ac:dyDescent="0.2">
      <c r="A48" s="34">
        <v>36</v>
      </c>
      <c r="B48" s="35" t="s">
        <v>19</v>
      </c>
      <c r="C48" s="39">
        <f>C49+C50+C51+C52</f>
        <v>1979.1</v>
      </c>
      <c r="D48" s="39">
        <f t="shared" ref="D48:G48" si="49">D49+D50+D51+D52</f>
        <v>-448.09999999999991</v>
      </c>
      <c r="E48" s="39">
        <f t="shared" si="49"/>
        <v>185</v>
      </c>
      <c r="F48" s="39">
        <f t="shared" si="49"/>
        <v>766.49999999999989</v>
      </c>
      <c r="G48" s="39">
        <f t="shared" si="49"/>
        <v>1475.6999999999998</v>
      </c>
      <c r="H48" s="39">
        <f>H49+H50+H51+H52</f>
        <v>-3726.3999999999996</v>
      </c>
      <c r="I48" s="39">
        <f t="shared" ref="I48:L48" si="50">I49+I50+I51+I52</f>
        <v>-1373.3</v>
      </c>
      <c r="J48" s="39">
        <f t="shared" si="50"/>
        <v>-2170.9</v>
      </c>
      <c r="K48" s="39">
        <f t="shared" si="50"/>
        <v>-109.0999999999998</v>
      </c>
      <c r="L48" s="39">
        <f t="shared" si="50"/>
        <v>-73.099999999999923</v>
      </c>
      <c r="M48" s="39">
        <f>M49+M50+M51+M52</f>
        <v>-867.9</v>
      </c>
      <c r="N48" s="39">
        <f t="shared" ref="N48:O48" si="51">N49+N50+N51+N52</f>
        <v>-330.9</v>
      </c>
      <c r="O48" s="39">
        <f t="shared" si="51"/>
        <v>-537</v>
      </c>
      <c r="P48" s="37">
        <v>36</v>
      </c>
    </row>
    <row r="49" spans="1:16" ht="12.75" customHeight="1" x14ac:dyDescent="0.2">
      <c r="A49" s="34">
        <v>37</v>
      </c>
      <c r="B49" s="38" t="s">
        <v>57</v>
      </c>
      <c r="C49" s="7">
        <f t="shared" si="47"/>
        <v>-13.4</v>
      </c>
      <c r="D49" s="7">
        <v>-3.6</v>
      </c>
      <c r="E49" s="7">
        <v>-0.29999999999999993</v>
      </c>
      <c r="F49" s="7">
        <v>-7.7</v>
      </c>
      <c r="G49" s="7">
        <v>-1.8</v>
      </c>
      <c r="H49" s="7">
        <f t="shared" si="48"/>
        <v>9.6000000000000014</v>
      </c>
      <c r="I49" s="7">
        <v>-2.6</v>
      </c>
      <c r="J49" s="7">
        <v>3.2</v>
      </c>
      <c r="K49" s="7">
        <v>28.400000000000002</v>
      </c>
      <c r="L49" s="7">
        <v>-19.400000000000002</v>
      </c>
      <c r="M49" s="7">
        <f t="shared" ref="M49:M52" si="52">SUM(N49:O49)</f>
        <v>-2.2999999999999998</v>
      </c>
      <c r="N49" s="7">
        <v>1.7000000000000002</v>
      </c>
      <c r="O49" s="7">
        <v>-4</v>
      </c>
      <c r="P49" s="37">
        <v>37</v>
      </c>
    </row>
    <row r="50" spans="1:16" ht="12.75" customHeight="1" x14ac:dyDescent="0.2">
      <c r="A50" s="34">
        <v>38</v>
      </c>
      <c r="B50" s="38" t="s">
        <v>58</v>
      </c>
      <c r="C50" s="7">
        <f t="shared" si="47"/>
        <v>197.1</v>
      </c>
      <c r="D50" s="7">
        <v>36.599999999999994</v>
      </c>
      <c r="E50" s="7">
        <v>-74.200000000000017</v>
      </c>
      <c r="F50" s="7">
        <v>-84.6</v>
      </c>
      <c r="G50" s="7">
        <v>319.3</v>
      </c>
      <c r="H50" s="7">
        <f t="shared" si="48"/>
        <v>340.30000000000007</v>
      </c>
      <c r="I50" s="7">
        <v>323.8</v>
      </c>
      <c r="J50" s="7">
        <v>-229.79999999999998</v>
      </c>
      <c r="K50" s="7">
        <v>144.9</v>
      </c>
      <c r="L50" s="7">
        <v>101.40000000000003</v>
      </c>
      <c r="M50" s="7">
        <f t="shared" si="52"/>
        <v>66.400000000000006</v>
      </c>
      <c r="N50" s="7">
        <v>60.3</v>
      </c>
      <c r="O50" s="7">
        <v>6.1000000000000014</v>
      </c>
      <c r="P50" s="37">
        <v>38</v>
      </c>
    </row>
    <row r="51" spans="1:16" ht="12.75" customHeight="1" x14ac:dyDescent="0.2">
      <c r="A51" s="34">
        <v>39</v>
      </c>
      <c r="B51" s="38" t="s">
        <v>59</v>
      </c>
      <c r="C51" s="7">
        <f t="shared" si="47"/>
        <v>1443.6999999999998</v>
      </c>
      <c r="D51" s="7">
        <v>-564.19999999999993</v>
      </c>
      <c r="E51" s="7">
        <v>171.10000000000002</v>
      </c>
      <c r="F51" s="7">
        <v>760.49999999999989</v>
      </c>
      <c r="G51" s="7">
        <v>1076.2999999999997</v>
      </c>
      <c r="H51" s="7">
        <f t="shared" si="48"/>
        <v>-4324.3999999999996</v>
      </c>
      <c r="I51" s="7">
        <v>-1754.2</v>
      </c>
      <c r="J51" s="7">
        <v>-2007.4</v>
      </c>
      <c r="K51" s="7">
        <v>-343.39999999999981</v>
      </c>
      <c r="L51" s="7">
        <v>-219.39999999999995</v>
      </c>
      <c r="M51" s="7">
        <f t="shared" si="52"/>
        <v>-817.5</v>
      </c>
      <c r="N51" s="7">
        <v>-395.5</v>
      </c>
      <c r="O51" s="7">
        <v>-422</v>
      </c>
      <c r="P51" s="37">
        <v>39</v>
      </c>
    </row>
    <row r="52" spans="1:16" ht="12.75" customHeight="1" x14ac:dyDescent="0.2">
      <c r="A52" s="34">
        <v>40</v>
      </c>
      <c r="B52" s="38" t="s">
        <v>60</v>
      </c>
      <c r="C52" s="7">
        <f t="shared" si="47"/>
        <v>351.70000000000005</v>
      </c>
      <c r="D52" s="7">
        <v>83.1</v>
      </c>
      <c r="E52" s="7">
        <v>88.399999999999991</v>
      </c>
      <c r="F52" s="7">
        <v>98.3</v>
      </c>
      <c r="G52" s="7">
        <v>81.900000000000006</v>
      </c>
      <c r="H52" s="7">
        <f t="shared" si="48"/>
        <v>248.10000000000002</v>
      </c>
      <c r="I52" s="7">
        <v>59.70000000000001</v>
      </c>
      <c r="J52" s="7">
        <v>63.100000000000009</v>
      </c>
      <c r="K52" s="7">
        <v>61</v>
      </c>
      <c r="L52" s="7">
        <v>64.3</v>
      </c>
      <c r="M52" s="7">
        <f t="shared" si="52"/>
        <v>-114.5</v>
      </c>
      <c r="N52" s="7">
        <v>2.6</v>
      </c>
      <c r="O52" s="7">
        <v>-117.1</v>
      </c>
      <c r="P52" s="37">
        <v>40</v>
      </c>
    </row>
    <row r="53" spans="1:16" ht="15.75" customHeight="1" x14ac:dyDescent="0.2">
      <c r="A53" s="34">
        <v>41</v>
      </c>
      <c r="B53" s="35" t="s">
        <v>20</v>
      </c>
      <c r="C53" s="36">
        <f>C32+C33</f>
        <v>3520.0999999999995</v>
      </c>
      <c r="D53" s="36">
        <f t="shared" ref="D53:O53" si="53">D32+D33</f>
        <v>1571.7000000000007</v>
      </c>
      <c r="E53" s="36">
        <f t="shared" si="53"/>
        <v>617.79999999999905</v>
      </c>
      <c r="F53" s="36">
        <f t="shared" si="53"/>
        <v>703.29999999999973</v>
      </c>
      <c r="G53" s="36">
        <f t="shared" si="53"/>
        <v>627.30000000000041</v>
      </c>
      <c r="H53" s="36">
        <f t="shared" si="53"/>
        <v>65.400000000000546</v>
      </c>
      <c r="I53" s="36">
        <f t="shared" si="53"/>
        <v>-1206.5999999999988</v>
      </c>
      <c r="J53" s="36">
        <f t="shared" si="53"/>
        <v>1419.9000000000005</v>
      </c>
      <c r="K53" s="36">
        <f t="shared" si="53"/>
        <v>-952.7</v>
      </c>
      <c r="L53" s="36">
        <f t="shared" si="53"/>
        <v>804.79999999999973</v>
      </c>
      <c r="M53" s="36">
        <f t="shared" si="53"/>
        <v>95.600000000000364</v>
      </c>
      <c r="N53" s="36">
        <f t="shared" si="53"/>
        <v>-832.49999999999943</v>
      </c>
      <c r="O53" s="36">
        <f t="shared" si="53"/>
        <v>928.09999999999968</v>
      </c>
      <c r="P53" s="37">
        <v>41</v>
      </c>
    </row>
    <row r="54" spans="1:16" ht="15.75" customHeight="1" x14ac:dyDescent="0.2">
      <c r="A54" s="34">
        <v>42</v>
      </c>
      <c r="B54" s="35" t="s">
        <v>21</v>
      </c>
      <c r="C54" s="36">
        <f>-C53-C56</f>
        <v>-2192.7999999999993</v>
      </c>
      <c r="D54" s="36">
        <f t="shared" ref="D54:O54" si="54">-D53-D56</f>
        <v>-429.90000000000077</v>
      </c>
      <c r="E54" s="36">
        <f t="shared" si="54"/>
        <v>-466.89999999999907</v>
      </c>
      <c r="F54" s="36">
        <f t="shared" si="54"/>
        <v>-945.19999999999982</v>
      </c>
      <c r="G54" s="36">
        <f t="shared" si="54"/>
        <v>-350.80000000000035</v>
      </c>
      <c r="H54" s="36">
        <f t="shared" si="54"/>
        <v>-1361.8000000000006</v>
      </c>
      <c r="I54" s="36">
        <f t="shared" si="54"/>
        <v>316.09999999999889</v>
      </c>
      <c r="J54" s="36">
        <f t="shared" si="54"/>
        <v>-388.00000000000068</v>
      </c>
      <c r="K54" s="36">
        <f t="shared" si="54"/>
        <v>-352.70000000000005</v>
      </c>
      <c r="L54" s="36">
        <f t="shared" si="54"/>
        <v>-937.19999999999982</v>
      </c>
      <c r="M54" s="36">
        <f t="shared" si="54"/>
        <v>-715.10000000000036</v>
      </c>
      <c r="N54" s="36">
        <f t="shared" si="54"/>
        <v>109.99999999999943</v>
      </c>
      <c r="O54" s="36">
        <f t="shared" si="54"/>
        <v>-825.09999999999968</v>
      </c>
      <c r="P54" s="37">
        <v>42</v>
      </c>
    </row>
    <row r="55" spans="1:16" ht="15.75" customHeight="1" x14ac:dyDescent="0.2">
      <c r="A55" s="34">
        <v>43</v>
      </c>
      <c r="B55" s="35" t="s">
        <v>22</v>
      </c>
      <c r="C55" s="36">
        <f>C53+C54</f>
        <v>1327.3000000000002</v>
      </c>
      <c r="D55" s="36">
        <f t="shared" ref="D55:O55" si="55">D53+D54</f>
        <v>1141.8</v>
      </c>
      <c r="E55" s="36">
        <f t="shared" si="55"/>
        <v>150.89999999999998</v>
      </c>
      <c r="F55" s="36">
        <f t="shared" si="55"/>
        <v>-241.90000000000009</v>
      </c>
      <c r="G55" s="36">
        <f t="shared" si="55"/>
        <v>276.50000000000006</v>
      </c>
      <c r="H55" s="36">
        <f t="shared" si="55"/>
        <v>-1296.4000000000001</v>
      </c>
      <c r="I55" s="36">
        <f t="shared" si="55"/>
        <v>-890.49999999999989</v>
      </c>
      <c r="J55" s="36">
        <f t="shared" si="55"/>
        <v>1031.8999999999999</v>
      </c>
      <c r="K55" s="36">
        <f t="shared" si="55"/>
        <v>-1305.4000000000001</v>
      </c>
      <c r="L55" s="36">
        <f t="shared" si="55"/>
        <v>-132.40000000000009</v>
      </c>
      <c r="M55" s="36">
        <f t="shared" si="55"/>
        <v>-619.5</v>
      </c>
      <c r="N55" s="36">
        <f t="shared" si="55"/>
        <v>-722.5</v>
      </c>
      <c r="O55" s="36">
        <f t="shared" si="55"/>
        <v>103</v>
      </c>
      <c r="P55" s="37">
        <v>43</v>
      </c>
    </row>
    <row r="56" spans="1:16" ht="15.75" customHeight="1" x14ac:dyDescent="0.2">
      <c r="A56" s="34">
        <v>44</v>
      </c>
      <c r="B56" s="35" t="s">
        <v>23</v>
      </c>
      <c r="C56" s="36">
        <f>C57+C58+C59</f>
        <v>-1327.3000000000002</v>
      </c>
      <c r="D56" s="36">
        <f t="shared" ref="D56:G56" si="56">D57+D58+D59</f>
        <v>-1141.8</v>
      </c>
      <c r="E56" s="36">
        <f t="shared" si="56"/>
        <v>-150.9</v>
      </c>
      <c r="F56" s="36">
        <f t="shared" si="56"/>
        <v>241.90000000000009</v>
      </c>
      <c r="G56" s="36">
        <f t="shared" si="56"/>
        <v>-276.50000000000006</v>
      </c>
      <c r="H56" s="36">
        <f>H57+H58+H59</f>
        <v>1296.4000000000001</v>
      </c>
      <c r="I56" s="36">
        <f t="shared" ref="I56:L56" si="57">I57+I58+I59</f>
        <v>890.49999999999989</v>
      </c>
      <c r="J56" s="36">
        <f t="shared" si="57"/>
        <v>-1031.8999999999999</v>
      </c>
      <c r="K56" s="36">
        <f t="shared" si="57"/>
        <v>1305.4000000000001</v>
      </c>
      <c r="L56" s="36">
        <f t="shared" si="57"/>
        <v>132.40000000000003</v>
      </c>
      <c r="M56" s="36">
        <f>M57+M58+M59</f>
        <v>619.5</v>
      </c>
      <c r="N56" s="36">
        <f t="shared" ref="N56:O56" si="58">N57+N58+N59</f>
        <v>722.5</v>
      </c>
      <c r="O56" s="36">
        <f t="shared" si="58"/>
        <v>-103</v>
      </c>
      <c r="P56" s="37">
        <v>44</v>
      </c>
    </row>
    <row r="57" spans="1:16" ht="12.75" customHeight="1" x14ac:dyDescent="0.2">
      <c r="A57" s="34">
        <v>45</v>
      </c>
      <c r="B57" s="38" t="s">
        <v>24</v>
      </c>
      <c r="C57" s="7">
        <f t="shared" ref="C57:C59" si="59">SUM(D57:G57)</f>
        <v>-608.90000000000009</v>
      </c>
      <c r="D57" s="7">
        <v>-793.7</v>
      </c>
      <c r="E57" s="7">
        <v>-76.5</v>
      </c>
      <c r="F57" s="7">
        <v>661.2</v>
      </c>
      <c r="G57" s="7">
        <v>-399.90000000000003</v>
      </c>
      <c r="H57" s="7">
        <f t="shared" ref="H57:H59" si="60">SUM(I57:L57)</f>
        <v>971.19999999999993</v>
      </c>
      <c r="I57" s="7">
        <v>747.09999999999991</v>
      </c>
      <c r="J57" s="7">
        <v>-587.69999999999993</v>
      </c>
      <c r="K57" s="7">
        <v>561.59999999999991</v>
      </c>
      <c r="L57" s="7">
        <v>250.20000000000002</v>
      </c>
      <c r="M57" s="7">
        <f t="shared" ref="M57:M59" si="61">SUM(N57:O57)</f>
        <v>619.5</v>
      </c>
      <c r="N57" s="7">
        <v>722.5</v>
      </c>
      <c r="O57" s="7">
        <v>-103</v>
      </c>
      <c r="P57" s="37">
        <v>45</v>
      </c>
    </row>
    <row r="58" spans="1:16" ht="12.75" customHeight="1" x14ac:dyDescent="0.2">
      <c r="A58" s="34">
        <v>46</v>
      </c>
      <c r="B58" s="38" t="s">
        <v>28</v>
      </c>
      <c r="C58" s="7">
        <f t="shared" si="59"/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si="60"/>
        <v>0</v>
      </c>
      <c r="I58" s="10">
        <v>0</v>
      </c>
      <c r="J58" s="10">
        <v>0</v>
      </c>
      <c r="K58" s="10">
        <v>0</v>
      </c>
      <c r="L58" s="10">
        <v>0</v>
      </c>
      <c r="M58" s="7">
        <f t="shared" si="61"/>
        <v>0</v>
      </c>
      <c r="N58" s="10">
        <v>0</v>
      </c>
      <c r="O58" s="10">
        <v>0</v>
      </c>
      <c r="P58" s="37">
        <v>46</v>
      </c>
    </row>
    <row r="59" spans="1:16" ht="12.75" customHeight="1" x14ac:dyDescent="0.2">
      <c r="A59" s="34">
        <v>47</v>
      </c>
      <c r="B59" s="38" t="s">
        <v>25</v>
      </c>
      <c r="C59" s="7">
        <f t="shared" si="59"/>
        <v>-718.4</v>
      </c>
      <c r="D59" s="7">
        <v>-348.09999999999997</v>
      </c>
      <c r="E59" s="7">
        <v>-74.400000000000006</v>
      </c>
      <c r="F59" s="7">
        <v>-419.29999999999995</v>
      </c>
      <c r="G59" s="7">
        <v>123.39999999999999</v>
      </c>
      <c r="H59" s="7">
        <f t="shared" si="60"/>
        <v>325.20000000000016</v>
      </c>
      <c r="I59" s="7">
        <v>143.4</v>
      </c>
      <c r="J59" s="7">
        <v>-444.2</v>
      </c>
      <c r="K59" s="7">
        <v>743.80000000000007</v>
      </c>
      <c r="L59" s="7">
        <v>-117.79999999999998</v>
      </c>
      <c r="M59" s="7">
        <f t="shared" si="61"/>
        <v>0</v>
      </c>
      <c r="N59" s="7">
        <v>0</v>
      </c>
      <c r="O59" s="7">
        <v>0</v>
      </c>
      <c r="P59" s="37">
        <v>47</v>
      </c>
    </row>
    <row r="60" spans="1:16" ht="6" customHeight="1" x14ac:dyDescent="0.2">
      <c r="A60" s="40"/>
      <c r="B60" s="41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2"/>
      <c r="P60" s="42"/>
    </row>
    <row r="61" spans="1:16" ht="6" customHeight="1" x14ac:dyDescent="0.2">
      <c r="B61" s="4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6" ht="12.75" customHeight="1" x14ac:dyDescent="0.2">
      <c r="A62" s="14" t="s">
        <v>27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6" ht="12.75" customHeight="1" x14ac:dyDescent="0.2">
      <c r="A63" s="48" t="s">
        <v>65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6" ht="12.75" customHeight="1" x14ac:dyDescent="0.2">
      <c r="A64" s="14" t="s">
        <v>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2">
      <c r="A65" s="14" t="s">
        <v>8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ht="12.75" customHeight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ht="12.75" customHeight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3:15" ht="12.75" customHeight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3:15" ht="12.75" customHeight="1" x14ac:dyDescent="0.2">
      <c r="C84" s="1"/>
      <c r="D84" s="6"/>
      <c r="E84" s="6"/>
      <c r="F84" s="6"/>
      <c r="G84" s="6"/>
      <c r="H84" s="1"/>
      <c r="I84" s="1"/>
      <c r="J84" s="1"/>
      <c r="K84" s="1"/>
      <c r="L84" s="1"/>
      <c r="M84" s="1"/>
      <c r="N84" s="45"/>
      <c r="O84" s="45"/>
    </row>
    <row r="85" spans="3:15" ht="12.75" customHeight="1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ht="12.75" customHeight="1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ht="12.75" customHeight="1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ht="12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3:15" ht="12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3:15" ht="12.75" customHeight="1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ht="12.75" customHeight="1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ht="12.75" customHeight="1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ht="12.75" customHeight="1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ht="12.75" customHeight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3:15" ht="12.75" customHeight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3:15" ht="12.75" customHeight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3:15" ht="12.75" customHeight="1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ht="12.75" customHeight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3:15" ht="12.75" customHeight="1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3:15" ht="12.75" customHeight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3:15" ht="12.75" customHeight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3:15" ht="12.75" customHeight="1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ht="12.75" customHeight="1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ht="12.75" customHeight="1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3:15" ht="12.75" customHeight="1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3:15" ht="12.7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3:15" ht="12.75" customHeight="1" x14ac:dyDescent="0.2"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</row>
    <row r="108" spans="3:15" ht="12.7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3:15" ht="12.75" customHeight="1" x14ac:dyDescent="0.2">
      <c r="C109" s="47"/>
      <c r="D109" s="47"/>
      <c r="E109" s="47"/>
      <c r="F109" s="47"/>
      <c r="G109" s="47"/>
      <c r="H109" s="44"/>
      <c r="I109" s="44"/>
      <c r="J109" s="44"/>
      <c r="K109" s="44"/>
      <c r="L109" s="44"/>
      <c r="M109" s="44"/>
      <c r="N109" s="44"/>
      <c r="O109" s="44"/>
    </row>
    <row r="110" spans="3:15" ht="12.75" customHeight="1" x14ac:dyDescent="0.2"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</row>
    <row r="111" spans="3:15" ht="12.75" customHeight="1" x14ac:dyDescent="0.2"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</row>
    <row r="112" spans="3:15" ht="12.7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</sheetData>
  <mergeCells count="23">
    <mergeCell ref="H1:P1"/>
    <mergeCell ref="H2:P2"/>
    <mergeCell ref="H3:P3"/>
    <mergeCell ref="H4:P4"/>
    <mergeCell ref="H5:P5"/>
    <mergeCell ref="A1:G1"/>
    <mergeCell ref="A2:G2"/>
    <mergeCell ref="A3:G3"/>
    <mergeCell ref="A4:G4"/>
    <mergeCell ref="A5:G5"/>
    <mergeCell ref="N10:O10"/>
    <mergeCell ref="C7:G7"/>
    <mergeCell ref="H7:O7"/>
    <mergeCell ref="C8:G8"/>
    <mergeCell ref="H8:O8"/>
    <mergeCell ref="C9:G9"/>
    <mergeCell ref="H9:L9"/>
    <mergeCell ref="M9:O9"/>
    <mergeCell ref="C10:C11"/>
    <mergeCell ref="D10:G10"/>
    <mergeCell ref="H10:H11"/>
    <mergeCell ref="I10:L10"/>
    <mergeCell ref="M10:M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PA</vt:lpstr>
      <vt:lpstr>'Cuadro 2 PA'!Área_de_impresión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2018-09-17T14:06:43Z</cp:lastPrinted>
  <dcterms:created xsi:type="dcterms:W3CDTF">1999-03-04T17:28:54Z</dcterms:created>
  <dcterms:modified xsi:type="dcterms:W3CDTF">2018-09-17T16:48:06Z</dcterms:modified>
</cp:coreProperties>
</file>